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definedNames>
    <definedName name="_xlnm._FilterDatabase" localSheetId="0" hidden="1">Обоснование!$AA$17:$AD$115</definedName>
    <definedName name="_xlnm.Print_Area" localSheetId="0">Обоснование!$A$1:$AD$137</definedName>
    <definedName name="подгруппа">#REF!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115" i="1"/>
  <c r="AB114"/>
  <c r="AD114" s="1"/>
  <c r="AA114"/>
  <c r="AB113"/>
  <c r="AD113" s="1"/>
  <c r="AA113"/>
  <c r="AB112"/>
  <c r="AD112" s="1"/>
  <c r="AA112"/>
  <c r="AB111"/>
  <c r="AD111" s="1"/>
  <c r="AA111"/>
  <c r="AB110"/>
  <c r="AD110" s="1"/>
  <c r="AA110"/>
  <c r="AB109"/>
  <c r="AD109" s="1"/>
  <c r="AA109"/>
  <c r="AB108"/>
  <c r="AD108" s="1"/>
  <c r="AA108"/>
  <c r="AB107"/>
  <c r="AD107" s="1"/>
  <c r="AA107"/>
  <c r="AB106"/>
  <c r="AD106" s="1"/>
  <c r="AA106"/>
  <c r="AB105"/>
  <c r="AD105" s="1"/>
  <c r="AA105"/>
  <c r="AB104"/>
  <c r="AD104" s="1"/>
  <c r="AA104"/>
  <c r="AB103"/>
  <c r="AD103" s="1"/>
  <c r="AA103"/>
  <c r="AB102"/>
  <c r="AD102" s="1"/>
  <c r="AA102"/>
  <c r="AB101"/>
  <c r="AD101" s="1"/>
  <c r="AA101"/>
  <c r="AB100"/>
  <c r="AD100" s="1"/>
  <c r="AA100"/>
  <c r="AB99"/>
  <c r="AD99" s="1"/>
  <c r="AA99"/>
  <c r="AB98"/>
  <c r="AD98" s="1"/>
  <c r="AA98"/>
  <c r="AB97"/>
  <c r="AD97" s="1"/>
  <c r="AA97"/>
  <c r="AB96"/>
  <c r="AD96" s="1"/>
  <c r="AA96"/>
  <c r="AB95"/>
  <c r="AD95" s="1"/>
  <c r="AA95"/>
  <c r="AB94"/>
  <c r="AD94" s="1"/>
  <c r="AA94"/>
  <c r="AB93"/>
  <c r="AD93" s="1"/>
  <c r="AA93"/>
  <c r="AB92"/>
  <c r="AD92" s="1"/>
  <c r="AA92"/>
  <c r="AB91"/>
  <c r="AD91" s="1"/>
  <c r="AA91"/>
  <c r="AB90"/>
  <c r="AD90" s="1"/>
  <c r="AA90"/>
  <c r="AB89"/>
  <c r="AD89" s="1"/>
  <c r="AA89"/>
  <c r="AB88"/>
  <c r="AD88" s="1"/>
  <c r="AA88"/>
  <c r="AB87"/>
  <c r="AD87" s="1"/>
  <c r="AA87"/>
  <c r="AB86"/>
  <c r="AD86" s="1"/>
  <c r="AA86"/>
  <c r="AB85"/>
  <c r="AD85" s="1"/>
  <c r="AA85"/>
  <c r="AB84"/>
  <c r="AD84" s="1"/>
  <c r="AA84"/>
  <c r="AB83"/>
  <c r="AD83" s="1"/>
  <c r="AA83"/>
  <c r="AB82"/>
  <c r="AD82" s="1"/>
  <c r="AA82"/>
  <c r="AB81"/>
  <c r="AD81" s="1"/>
  <c r="AA81"/>
  <c r="AB80"/>
  <c r="AD80" s="1"/>
  <c r="AA80"/>
  <c r="AB79"/>
  <c r="AD79" s="1"/>
  <c r="AA79"/>
  <c r="AB78"/>
  <c r="AD78" s="1"/>
  <c r="AA78"/>
  <c r="AB77"/>
  <c r="AD77" s="1"/>
  <c r="AA77"/>
  <c r="AB76"/>
  <c r="AD76" s="1"/>
  <c r="AA76"/>
  <c r="AB75"/>
  <c r="AD75" s="1"/>
  <c r="AA75"/>
  <c r="AB74"/>
  <c r="AD74" s="1"/>
  <c r="AA74"/>
  <c r="AB73"/>
  <c r="AD73" s="1"/>
  <c r="AA73"/>
  <c r="AB72"/>
  <c r="AD72" s="1"/>
  <c r="AA72"/>
  <c r="AB71"/>
  <c r="AD71" s="1"/>
  <c r="AA71"/>
  <c r="AB70"/>
  <c r="AD70" s="1"/>
  <c r="AA70"/>
  <c r="AB69"/>
  <c r="AD69" s="1"/>
  <c r="AA69"/>
  <c r="AB68"/>
  <c r="AD68" s="1"/>
  <c r="AA68"/>
  <c r="AB67"/>
  <c r="AD67" s="1"/>
  <c r="AA67"/>
  <c r="AB66"/>
  <c r="AD66" s="1"/>
  <c r="AA66"/>
  <c r="AB65"/>
  <c r="AD65" s="1"/>
  <c r="AA65"/>
  <c r="AB64"/>
  <c r="AD64" s="1"/>
  <c r="AA64"/>
  <c r="AB63"/>
  <c r="AD63" s="1"/>
  <c r="AA63"/>
  <c r="AB62"/>
  <c r="AD62" s="1"/>
  <c r="AA62"/>
  <c r="AB61"/>
  <c r="AD61" s="1"/>
  <c r="AA61"/>
  <c r="AB60"/>
  <c r="AD60" s="1"/>
  <c r="AA60"/>
  <c r="AB59"/>
  <c r="AD59" s="1"/>
  <c r="AA59"/>
  <c r="AB58"/>
  <c r="AD58" s="1"/>
  <c r="AA58"/>
  <c r="AB57"/>
  <c r="AD57" s="1"/>
  <c r="AA57"/>
  <c r="AB56"/>
  <c r="AD56" s="1"/>
  <c r="AA56"/>
  <c r="AB55"/>
  <c r="AD55" s="1"/>
  <c r="AA55"/>
  <c r="AB54"/>
  <c r="AD54" s="1"/>
  <c r="AA54"/>
  <c r="AB53"/>
  <c r="AD53" s="1"/>
  <c r="AA53"/>
  <c r="AB52"/>
  <c r="AD52" s="1"/>
  <c r="AA52"/>
  <c r="AB51"/>
  <c r="AD51" s="1"/>
  <c r="AA51"/>
  <c r="AB50"/>
  <c r="AD50" s="1"/>
  <c r="AA50"/>
  <c r="AB49"/>
  <c r="AD49" s="1"/>
  <c r="AA49"/>
  <c r="AB48"/>
  <c r="AD48" s="1"/>
  <c r="AA48"/>
  <c r="AB47"/>
  <c r="AD47" s="1"/>
  <c r="AA47"/>
  <c r="AB46"/>
  <c r="AD46" s="1"/>
  <c r="AA46"/>
  <c r="AB45"/>
  <c r="AD45" s="1"/>
  <c r="AA45"/>
  <c r="AB44"/>
  <c r="AD44" s="1"/>
  <c r="AA44"/>
  <c r="AB43"/>
  <c r="AD43" s="1"/>
  <c r="AA43"/>
  <c r="AB42"/>
  <c r="AD42" s="1"/>
  <c r="AA42"/>
  <c r="AB41"/>
  <c r="AD41" s="1"/>
  <c r="AA41"/>
  <c r="AB40"/>
  <c r="AD40" s="1"/>
  <c r="AA40"/>
  <c r="AB39"/>
  <c r="AC39" s="1"/>
  <c r="AA39"/>
  <c r="AB38"/>
  <c r="AD38" s="1"/>
  <c r="AA38"/>
  <c r="AB37"/>
  <c r="AD37" s="1"/>
  <c r="AA37"/>
  <c r="AB36"/>
  <c r="AD36" s="1"/>
  <c r="AA36"/>
  <c r="AB35"/>
  <c r="AD35" s="1"/>
  <c r="AA35"/>
  <c r="AB34"/>
  <c r="AD34" s="1"/>
  <c r="AA34"/>
  <c r="AB33"/>
  <c r="AC33" s="1"/>
  <c r="AA33"/>
  <c r="AB32"/>
  <c r="AD32" s="1"/>
  <c r="AA32"/>
  <c r="AB31"/>
  <c r="AC31" s="1"/>
  <c r="AA31"/>
  <c r="AB30"/>
  <c r="AD30" s="1"/>
  <c r="AA30"/>
  <c r="AB29"/>
  <c r="AC29" s="1"/>
  <c r="AA29"/>
  <c r="AB28"/>
  <c r="AD28" s="1"/>
  <c r="AA28"/>
  <c r="AB27"/>
  <c r="AC27" s="1"/>
  <c r="AA27"/>
  <c r="AB26"/>
  <c r="AD26" s="1"/>
  <c r="AA26"/>
  <c r="AB25"/>
  <c r="AC25" s="1"/>
  <c r="AA25"/>
  <c r="AB24"/>
  <c r="AD24" s="1"/>
  <c r="AA24"/>
  <c r="AB23"/>
  <c r="AC23" s="1"/>
  <c r="AA23"/>
  <c r="AB22"/>
  <c r="AD22" s="1"/>
  <c r="AA22"/>
  <c r="AB21"/>
  <c r="AC21" s="1"/>
  <c r="AA21"/>
  <c r="AB20"/>
  <c r="AD20" s="1"/>
  <c r="AA20"/>
  <c r="AB19"/>
  <c r="AC19" s="1"/>
  <c r="AA19"/>
  <c r="AB18"/>
  <c r="AD18" s="1"/>
  <c r="AA18"/>
  <c r="AD19" l="1"/>
  <c r="AD21"/>
  <c r="AD23"/>
  <c r="AD25"/>
  <c r="AD27"/>
  <c r="AD29"/>
  <c r="AD31"/>
  <c r="AD33"/>
  <c r="AD39"/>
  <c r="AC18"/>
  <c r="AC20"/>
  <c r="AC22"/>
  <c r="AC24"/>
  <c r="AC26"/>
  <c r="AC28"/>
  <c r="AC30"/>
  <c r="AC32"/>
  <c r="AC34"/>
  <c r="AC35"/>
  <c r="AC36"/>
  <c r="AC37"/>
  <c r="AC38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<sst xmlns="http://schemas.openxmlformats.org/spreadsheetml/2006/main" count="277" uniqueCount="178">
  <si>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</si>
  <si>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</si>
  <si>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</si>
  <si>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</si>
  <si>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</si>
  <si>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</si>
  <si>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</si>
  <si>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</si>
  <si>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</si>
  <si>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</si>
  <si>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Услуги по техническому обслуживанию и ремонту подъёмных сооружений в 2022 г.</t>
  </si>
  <si>
    <t>Место поставки, выполнения работ или оказания услуг</t>
  </si>
  <si>
    <t>Сервисный центр контрагента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</si>
  <si>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</si>
  <si>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</si>
  <si>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</si>
  <si>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</si>
  <si>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</si>
  <si>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</si>
  <si>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</si>
  <si>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</si>
  <si>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</si>
  <si>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</si>
  <si>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</si>
  <si>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</si>
  <si>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</si>
  <si>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</si>
  <si>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</si>
  <si>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</si>
  <si>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</si>
  <si>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</si>
  <si>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</si>
  <si>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</si>
  <si>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</si>
  <si>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</si>
  <si>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</si>
  <si>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</si>
  <si>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</si>
  <si>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</si>
  <si>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</si>
  <si>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</si>
  <si>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</si>
  <si>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</si>
  <si>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</si>
  <si>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</si>
  <si>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</si>
  <si>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</si>
  <si>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</si>
  <si>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</si>
  <si>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</si>
  <si>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</si>
  <si>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</si>
  <si>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</si>
  <si>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</si>
  <si>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</si>
  <si>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</si>
  <si>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</si>
  <si>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</si>
  <si>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</si>
  <si>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</si>
  <si>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</si>
  <si>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</si>
  <si>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</si>
  <si>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</si>
  <si>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 xml:space="preserve">Ремонт (замена РТИ) гидроцилиндра подъема стрелы (без стоимости РТИ)  </t>
  </si>
  <si>
    <t>Услуга</t>
  </si>
  <si>
    <t>Ремонт (замена РТИ)  гидроцилиндра телескопирования стрелы (трехсекционная стрела) с разборкой стрелы</t>
  </si>
  <si>
    <t>Ремонт гидроцилиндра опоры Ø до 120 мм</t>
  </si>
  <si>
    <t>Ремонт гидроцилиндра опоры Ø до 160 мм</t>
  </si>
  <si>
    <t xml:space="preserve">Замена гидроцилиндра опоры </t>
  </si>
  <si>
    <t>Ремонт (замена РТИ)  гидроцилиндра раздвижения опор</t>
  </si>
  <si>
    <t>Ремонт (замена РТИ) гидрораспределителя опор</t>
  </si>
  <si>
    <t>Замена гидрораспределителя опор</t>
  </si>
  <si>
    <t>Ремонт (замена РТИ) основного гидрораспределителя</t>
  </si>
  <si>
    <t>Ремонт гидронасоса, мотора</t>
  </si>
  <si>
    <t>Ремонт гидрозамка гидроцилиндра</t>
  </si>
  <si>
    <t>Замена гидрозамка гидроцилиндра</t>
  </si>
  <si>
    <t xml:space="preserve">Ремонт (замена РТИ) двухходового крана </t>
  </si>
  <si>
    <t>Замена двухходового крана</t>
  </si>
  <si>
    <t>Ремонт (замена РТИ) соединения вращающегося</t>
  </si>
  <si>
    <t>Замена соединения вращающегося</t>
  </si>
  <si>
    <t>Ремонт регулятора давления</t>
  </si>
  <si>
    <t>Замена гидрораспределителя с электромагнитным управлением (ГР-2-3, ВЕ-6)</t>
  </si>
  <si>
    <t>Замена гидрораспределителя с электромагнитным управлением ( ВЕ-10)</t>
  </si>
  <si>
    <t>Замена пневмораспределителя с электромагнитным управлением</t>
  </si>
  <si>
    <t>Поиск неисправности в гидросистеме ГПМ</t>
  </si>
  <si>
    <t>Настройка гидросистемы</t>
  </si>
  <si>
    <t>Ремонт трубопроводов гидрооборудования</t>
  </si>
  <si>
    <t>Замена РВД</t>
  </si>
  <si>
    <t>Замена фильтроэлемента гидросистемы</t>
  </si>
  <si>
    <t>Замена гидравлического масла ВМГЗ гидросистемы (за 1 л)</t>
  </si>
  <si>
    <t>Замена манометра высокого давления</t>
  </si>
  <si>
    <t>Замена гидравлического масла HVLP-32 гидросистемы (за 1 л)</t>
  </si>
  <si>
    <t>Ремонт (замена) кареток (роликов) на стреле (1 к-т)</t>
  </si>
  <si>
    <t>Протяжка опорно-поворотного устройства (ОПУ)</t>
  </si>
  <si>
    <t>Ремонт металлоконструкции секции стрелы с применением сварки</t>
  </si>
  <si>
    <t>Изготовление вставки стрелы (4 м)</t>
  </si>
  <si>
    <t>Замена коробки отбора мощности (пневм.)</t>
  </si>
  <si>
    <t>Замена коробки отбора мощности и доработка (под пневматическое включение)</t>
  </si>
  <si>
    <t>Замена коробки отбора мощности</t>
  </si>
  <si>
    <t>Замена грузового каната Ø 16.5 мм 90м  (ГОСТ 2688-80)</t>
  </si>
  <si>
    <t>Замена грузового каната Ø 16.5 мм 170м (ГОСТ 2688-80)</t>
  </si>
  <si>
    <t>Замена грузового каната Ø 22.5 мм 100м</t>
  </si>
  <si>
    <t>Замена стрелового каната Ø 22.5 мм  70м</t>
  </si>
  <si>
    <t>Замена каната Ø 19.5 мм  100м</t>
  </si>
  <si>
    <t>Замена грузового (стрелового) каната Ø 15 мм 50 м</t>
  </si>
  <si>
    <t>Замена каната Ø 10 мм  100 м</t>
  </si>
  <si>
    <t>Замена каната Ø 8 мм  63 м</t>
  </si>
  <si>
    <t>Замена блока полиспаста (1 шт), без учета стоимости подшипника (Ø 315 мм, Ø 345 мм)</t>
  </si>
  <si>
    <t>Ремонт металлоконструкции опорной рамы в районе механизма блокировки рессор (одна сторона) с применением сварки</t>
  </si>
  <si>
    <t>Ремонт металлоконструкции подрамника с применением сварки (один узел)</t>
  </si>
  <si>
    <t>Ремонт металлоконструкции боковых листов аутригера с применением сварки</t>
  </si>
  <si>
    <t>Ремонт металлоконструкции (усиление) короба выдвижного аутригера с применением сварки (один узел)</t>
  </si>
  <si>
    <t>Изготовление и замена задних коробов раздвижных опор</t>
  </si>
  <si>
    <t>Замена приводной шестерни ОПУ</t>
  </si>
  <si>
    <t>Замена приводной шестерни ОПУ (с учетом демонтажа-монтажа редуктора поворота)</t>
  </si>
  <si>
    <t xml:space="preserve">Замена ОПУ (24 отверстия) </t>
  </si>
  <si>
    <t xml:space="preserve">Замена редуктора поворота </t>
  </si>
  <si>
    <t>Ремонт редуктора поворота с заменой изношенных элементов (валы, шестерни)</t>
  </si>
  <si>
    <t>Замена фрикционных накладок тормоза (1 шт)</t>
  </si>
  <si>
    <t>Замена эластичной муфты "Звездочка" гидромотора грузовой лебедки</t>
  </si>
  <si>
    <t xml:space="preserve">Изготовление люльки гидроподъемника </t>
  </si>
  <si>
    <t>Ремонт направляющего ролика грузового каната</t>
  </si>
  <si>
    <t>Замена подшипника ШСЛ-90 гидроцилиндра подъема стрелы</t>
  </si>
  <si>
    <t>Проведение неразрушающего контроля ремонтного участка</t>
  </si>
  <si>
    <t>Разработка технической документации на ремонт металлоконструкции с применением сварки</t>
  </si>
  <si>
    <t>Проведение испытаний</t>
  </si>
  <si>
    <t>Замена ползунов стрелы (1 к-т)</t>
  </si>
  <si>
    <t>Изготовление стойки транспортного положения стрелы</t>
  </si>
  <si>
    <t xml:space="preserve">Проведение полного технического освидетельствования </t>
  </si>
  <si>
    <t>Установка микропроцессора ОНК-140,160 (ОГМ-240)(ОГП, координатная защита, МЗОН, регистратор параметров)</t>
  </si>
  <si>
    <t>Установка прибора защиты крана от приближения к ЛЭП</t>
  </si>
  <si>
    <t>Ревизия, ремонт концевых выключателей ограничения операций</t>
  </si>
  <si>
    <t>Ревизия, ремонт электропроводки концевых выключателей, приборов безопасности</t>
  </si>
  <si>
    <t>Замена кабельного барабана с датчиком длины ДДС (ОНК-140)</t>
  </si>
  <si>
    <t>Замена датчика давления ПРД (ОНК-140,160)</t>
  </si>
  <si>
    <t>Замена датчика азимута ДА (ОНК-140,160)</t>
  </si>
  <si>
    <t xml:space="preserve">Замена датчика угла ДУГМ (ОНК-140) </t>
  </si>
  <si>
    <t>Замена датчика усилия ПРУ (ОНК-140,160)</t>
  </si>
  <si>
    <t>Замена датчика МЗОН (КОС) (ОНК-140,160)</t>
  </si>
  <si>
    <t>Замена датчика МЗОН (ОГМ-240)</t>
  </si>
  <si>
    <t>Замена датчика давления ПРД (ОГМ-240)</t>
  </si>
  <si>
    <t>Замена датчика азимута ДА (ОГМ-240)</t>
  </si>
  <si>
    <t>Установка ОПГ-1</t>
  </si>
  <si>
    <t>Установка шарикового креномера</t>
  </si>
  <si>
    <t xml:space="preserve">Установка счетчика моточасов </t>
  </si>
  <si>
    <t>Установка температурного реле</t>
  </si>
  <si>
    <t xml:space="preserve">Установка отопителя Планар </t>
  </si>
  <si>
    <t xml:space="preserve">Ремонт токосъемника </t>
  </si>
  <si>
    <t xml:space="preserve">Ремонт комплекта приборов ОГБ, ОНК-М </t>
  </si>
  <si>
    <t>Ремонт датчика ОГБ, ОНК-М</t>
  </si>
  <si>
    <t>Замена гидрораспределителя типа ГР-2-3, ВЕ</t>
  </si>
  <si>
    <t>Замена пружинного блока ДДС</t>
  </si>
  <si>
    <t>Ревизия электропроводки в кабине крановщика</t>
  </si>
  <si>
    <t>Замена кабеля по стреле</t>
  </si>
  <si>
    <t xml:space="preserve">Считывание телеметрической информации из регистратора параметров </t>
  </si>
  <si>
    <t xml:space="preserve">Замена бесконтактного выключателя </t>
  </si>
  <si>
    <t>Замена концевого выключателя (ВП)</t>
  </si>
  <si>
    <t>Замена кабеля ДДС</t>
  </si>
  <si>
    <t xml:space="preserve">Ревизия пульта управления </t>
  </si>
  <si>
    <t>Изготовление и установка пульта управления ("Стоп", "Сигнал") в люльку гидроподъемника</t>
  </si>
  <si>
    <t>Настройка приборов безопасности (исправный комплект)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</si>
  <si>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</si>
  <si>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</si>
  <si>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</si>
  <si>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</si>
  <si>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</si>
  <si>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</si>
  <si>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НачальникаАТЦ</t>
  </si>
  <si>
    <t>Иванов П.В.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</si>
  <si>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</si>
  <si>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</si>
  <si>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</si>
  <si>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</si>
  <si>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</si>
  <si>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</si>
  <si>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</si>
  <si>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 xml:space="preserve">
Индекс роста цен для пересчета цен 2020 г. к уровню цен 2021 г.</t>
  </si>
</sst>
</file>

<file path=xl/styles.xml><?xml version="1.0" encoding="utf-8"?>
<styleSheet xmlns="http://schemas.openxmlformats.org/spreadsheetml/2006/main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,"/>
    <numFmt numFmtId="168" formatCode="[$-419]dd/mm/yyyy"/>
  </numFmts>
  <fonts count="14">
    <font>
      <sz val="10"/>
      <name val="Arial"/>
      <family val="2"/>
      <charset val="1"/>
    </font>
    <font>
      <sz val="1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i/>
      <sz val="10"/>
      <name val="Times New Roman"/>
      <family val="1"/>
      <charset val="1"/>
    </font>
    <font>
      <sz val="9"/>
      <color rgb="FF000000"/>
      <name val="Tahoma"/>
      <family val="2"/>
      <charset val="204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3" fillId="0" borderId="0" applyBorder="0" applyProtection="0"/>
  </cellStyleXfs>
  <cellXfs count="67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10" fillId="0" borderId="1" xfId="0" applyFont="1" applyBorder="1" applyAlignment="1" applyProtection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 indent="1"/>
    </xf>
    <xf numFmtId="167" fontId="1" fillId="2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/>
    <xf numFmtId="4" fontId="1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7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8" fontId="1" fillId="0" borderId="8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168" fontId="1" fillId="0" borderId="8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295200</xdr:colOff>
      <xdr:row>16</xdr:row>
      <xdr:rowOff>68040</xdr:rowOff>
    </xdr:from>
    <xdr:to>
      <xdr:col>28</xdr:col>
      <xdr:colOff>444960</xdr:colOff>
      <xdr:row>17</xdr:row>
      <xdr:rowOff>93600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4789520" y="4897080"/>
          <a:ext cx="149760" cy="225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3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4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5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6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7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8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9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10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11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1500840</xdr:colOff>
      <xdr:row>22</xdr:row>
      <xdr:rowOff>98640</xdr:rowOff>
    </xdr:to>
    <xdr:sp macro="" textlink="">
      <xdr:nvSpPr>
        <xdr:cNvPr id="12" name="CustomShape 1" hidden="1"/>
        <xdr:cNvSpPr/>
      </xdr:nvSpPr>
      <xdr:spPr>
        <a:xfrm>
          <a:off x="0" y="0"/>
          <a:ext cx="7795440" cy="749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137"/>
  <sheetViews>
    <sheetView tabSelected="1" view="pageBreakPreview" topLeftCell="A104" zoomScale="85" zoomScaleNormal="70" zoomScalePageLayoutView="85" workbookViewId="0">
      <selection activeCell="AD127" sqref="AD127"/>
    </sheetView>
  </sheetViews>
  <sheetFormatPr defaultColWidth="8.5703125" defaultRowHeight="12.75"/>
  <cols>
    <col min="1" max="1" width="4.28515625" style="1" customWidth="1"/>
    <col min="2" max="2" width="9.85546875" style="1" customWidth="1"/>
    <col min="3" max="3" width="39.7109375" style="1" customWidth="1"/>
    <col min="4" max="4" width="11.7109375" style="1" customWidth="1"/>
    <col min="5" max="5" width="9.42578125" style="1" customWidth="1"/>
    <col min="6" max="8" width="10.7109375" style="1" hidden="1" customWidth="1"/>
    <col min="9" max="9" width="14.42578125" style="1" hidden="1" customWidth="1"/>
    <col min="10" max="10" width="14.140625" style="1" customWidth="1"/>
    <col min="11" max="11" width="27.28515625" style="1" customWidth="1"/>
    <col min="12" max="16" width="12.5703125" style="1" customWidth="1"/>
    <col min="17" max="26" width="12.5703125" style="1" hidden="1" customWidth="1"/>
    <col min="27" max="27" width="14.42578125" style="1" customWidth="1"/>
    <col min="28" max="28" width="11.7109375" style="1" customWidth="1"/>
    <col min="29" max="29" width="12.7109375" style="1" customWidth="1"/>
    <col min="30" max="30" width="14" style="1" customWidth="1"/>
    <col min="31" max="1025" width="8.5703125" style="1"/>
  </cols>
  <sheetData>
    <row r="1" spans="1:30" s="2" customFormat="1" ht="15.75">
      <c r="V1" s="3"/>
      <c r="AA1" s="2" t="s">
        <v>0</v>
      </c>
    </row>
    <row r="2" spans="1:30" s="2" customFormat="1" ht="15.75">
      <c r="V2" s="3"/>
      <c r="AA2" s="2" t="s">
        <v>1</v>
      </c>
    </row>
    <row r="3" spans="1:30" s="2" customFormat="1" ht="15.75">
      <c r="V3" s="3"/>
      <c r="AA3" s="2" t="s">
        <v>2</v>
      </c>
    </row>
    <row r="4" spans="1:30" s="2" customFormat="1" ht="16.5" customHeight="1"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</row>
    <row r="5" spans="1:30" s="2" customFormat="1" ht="15.75" customHeight="1">
      <c r="C5" s="4" t="s">
        <v>3</v>
      </c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30" s="6" customFormat="1" ht="19.5" customHeight="1">
      <c r="C6" s="7" t="s">
        <v>4</v>
      </c>
      <c r="D6" s="66" t="s">
        <v>5</v>
      </c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</row>
    <row r="7" spans="1:30" s="2" customFormat="1" ht="19.5" customHeight="1">
      <c r="A7" s="6"/>
      <c r="B7" s="6"/>
      <c r="C7" s="7" t="s">
        <v>6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</row>
    <row r="8" spans="1:30" s="2" customFormat="1" ht="19.5" customHeight="1">
      <c r="A8" s="6"/>
      <c r="B8" s="6"/>
      <c r="C8" s="7" t="s">
        <v>7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</row>
    <row r="9" spans="1:30" s="2" customFormat="1" ht="19.5" customHeight="1">
      <c r="A9" s="6"/>
      <c r="B9" s="6"/>
      <c r="C9" s="7" t="s">
        <v>8</v>
      </c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</row>
    <row r="10" spans="1:30" s="2" customFormat="1" ht="19.5" customHeight="1">
      <c r="A10" s="6"/>
      <c r="B10" s="6"/>
      <c r="C10" s="7" t="s">
        <v>9</v>
      </c>
      <c r="D10" s="61" t="s">
        <v>10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</row>
    <row r="11" spans="1:30" s="2" customFormat="1" ht="27" customHeight="1">
      <c r="A11" s="6"/>
      <c r="B11" s="6"/>
      <c r="C11" s="7" t="s">
        <v>11</v>
      </c>
      <c r="D11" s="61" t="s">
        <v>12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</row>
    <row r="12" spans="1:30" s="2" customFormat="1" ht="45.75" customHeight="1">
      <c r="A12" s="6"/>
      <c r="B12" s="6"/>
      <c r="C12" s="7" t="s">
        <v>13</v>
      </c>
      <c r="D12" s="61" t="s">
        <v>14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</row>
    <row r="13" spans="1:30" s="2" customFormat="1" ht="16.5" customHeight="1"/>
    <row r="14" spans="1:30" s="2" customFormat="1" ht="35.25" customHeight="1">
      <c r="A14" s="59" t="s">
        <v>15</v>
      </c>
      <c r="B14" s="59" t="s">
        <v>16</v>
      </c>
      <c r="C14" s="59" t="s">
        <v>17</v>
      </c>
      <c r="D14" s="59" t="s">
        <v>18</v>
      </c>
      <c r="E14" s="59" t="s">
        <v>19</v>
      </c>
      <c r="F14" s="59" t="s">
        <v>20</v>
      </c>
      <c r="G14" s="59"/>
      <c r="H14" s="59"/>
      <c r="I14" s="59"/>
      <c r="J14" s="59" t="s">
        <v>177</v>
      </c>
      <c r="K14" s="59" t="s">
        <v>21</v>
      </c>
      <c r="L14" s="60" t="s">
        <v>22</v>
      </c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2" t="s">
        <v>23</v>
      </c>
      <c r="AB14" s="63" t="s">
        <v>24</v>
      </c>
      <c r="AC14" s="64" t="s">
        <v>25</v>
      </c>
      <c r="AD14" s="58" t="s">
        <v>26</v>
      </c>
    </row>
    <row r="15" spans="1:30" s="2" customFormat="1" ht="28.5" customHeight="1">
      <c r="A15" s="59"/>
      <c r="B15" s="59"/>
      <c r="C15" s="59"/>
      <c r="D15" s="59"/>
      <c r="E15" s="59"/>
      <c r="F15" s="59" t="s">
        <v>27</v>
      </c>
      <c r="G15" s="59" t="s">
        <v>28</v>
      </c>
      <c r="H15" s="59" t="s">
        <v>29</v>
      </c>
      <c r="I15" s="59" t="s">
        <v>30</v>
      </c>
      <c r="J15" s="59"/>
      <c r="K15" s="59"/>
      <c r="L15" s="60" t="s">
        <v>31</v>
      </c>
      <c r="M15" s="60"/>
      <c r="N15" s="60"/>
      <c r="O15" s="60"/>
      <c r="P15" s="60"/>
      <c r="Q15" s="60" t="s">
        <v>32</v>
      </c>
      <c r="R15" s="60"/>
      <c r="S15" s="60"/>
      <c r="T15" s="60"/>
      <c r="U15" s="60"/>
      <c r="V15" s="59" t="s">
        <v>33</v>
      </c>
      <c r="W15" s="59"/>
      <c r="X15" s="59"/>
      <c r="Y15" s="59"/>
      <c r="Z15" s="59"/>
      <c r="AA15" s="62"/>
      <c r="AB15" s="63"/>
      <c r="AC15" s="63"/>
      <c r="AD15" s="58"/>
    </row>
    <row r="16" spans="1:30" s="2" customFormat="1" ht="52.5" customHeigh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8" t="s">
        <v>34</v>
      </c>
      <c r="M16" s="8" t="s">
        <v>35</v>
      </c>
      <c r="N16" s="8" t="s">
        <v>36</v>
      </c>
      <c r="O16" s="8" t="s">
        <v>37</v>
      </c>
      <c r="P16" s="8" t="s">
        <v>38</v>
      </c>
      <c r="Q16" s="8" t="s">
        <v>39</v>
      </c>
      <c r="R16" s="8" t="s">
        <v>40</v>
      </c>
      <c r="S16" s="8" t="s">
        <v>41</v>
      </c>
      <c r="T16" s="8" t="s">
        <v>42</v>
      </c>
      <c r="U16" s="8" t="s">
        <v>43</v>
      </c>
      <c r="V16" s="8" t="s">
        <v>44</v>
      </c>
      <c r="W16" s="8" t="s">
        <v>45</v>
      </c>
      <c r="X16" s="8" t="s">
        <v>46</v>
      </c>
      <c r="Y16" s="8" t="s">
        <v>47</v>
      </c>
      <c r="Z16" s="8" t="s">
        <v>48</v>
      </c>
      <c r="AA16" s="62"/>
      <c r="AB16" s="63"/>
      <c r="AC16" s="63"/>
      <c r="AD16" s="58"/>
    </row>
    <row r="17" spans="1:30" s="13" customFormat="1" ht="15.75" customHeight="1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49</v>
      </c>
      <c r="M17" s="9" t="s">
        <v>50</v>
      </c>
      <c r="N17" s="9" t="s">
        <v>51</v>
      </c>
      <c r="O17" s="9" t="s">
        <v>52</v>
      </c>
      <c r="P17" s="9" t="s">
        <v>53</v>
      </c>
      <c r="Q17" s="9" t="s">
        <v>54</v>
      </c>
      <c r="R17" s="9" t="s">
        <v>55</v>
      </c>
      <c r="S17" s="9" t="s">
        <v>56</v>
      </c>
      <c r="T17" s="9" t="s">
        <v>57</v>
      </c>
      <c r="U17" s="9" t="s">
        <v>58</v>
      </c>
      <c r="V17" s="9" t="s">
        <v>59</v>
      </c>
      <c r="W17" s="9" t="s">
        <v>60</v>
      </c>
      <c r="X17" s="9" t="s">
        <v>61</v>
      </c>
      <c r="Y17" s="9" t="s">
        <v>62</v>
      </c>
      <c r="Z17" s="9" t="s">
        <v>63</v>
      </c>
      <c r="AA17" s="12">
        <v>13</v>
      </c>
      <c r="AB17" s="12">
        <v>14</v>
      </c>
      <c r="AC17" s="12">
        <v>15</v>
      </c>
      <c r="AD17" s="12">
        <v>16</v>
      </c>
    </row>
    <row r="18" spans="1:30" s="2" customFormat="1" ht="27.6" customHeight="1">
      <c r="A18" s="14">
        <v>1</v>
      </c>
      <c r="B18" s="15"/>
      <c r="C18" s="16" t="s">
        <v>64</v>
      </c>
      <c r="D18" s="17" t="s">
        <v>65</v>
      </c>
      <c r="E18" s="18">
        <v>1</v>
      </c>
      <c r="F18" s="19"/>
      <c r="G18" s="20"/>
      <c r="H18" s="21"/>
      <c r="I18" s="21"/>
      <c r="J18" s="22">
        <v>1</v>
      </c>
      <c r="K18" s="23"/>
      <c r="L18" s="24">
        <v>14070</v>
      </c>
      <c r="M18" s="25">
        <v>11080</v>
      </c>
      <c r="N18" s="25">
        <v>11080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7">
        <f t="shared" ref="AA18:AA49" si="0">COUNTIF(K18:Z18,"&gt;0")</f>
        <v>3</v>
      </c>
      <c r="AB18" s="23">
        <f t="shared" ref="AB18:AB49" si="1">CEILING(SUM(K18:Z18)/COUNTIF(K18:Z18,"&gt;0"),0.01)</f>
        <v>12076.67</v>
      </c>
      <c r="AC18" s="23">
        <f t="shared" ref="AC18:AC49" si="2">AB18*E18</f>
        <v>12076.67</v>
      </c>
      <c r="AD18" s="18">
        <f t="shared" ref="AD18:AD49" si="3">STDEV(K18:Z18)/AB18*100</f>
        <v>14.29431544355343</v>
      </c>
    </row>
    <row r="19" spans="1:30" s="2" customFormat="1" ht="39.75" customHeight="1">
      <c r="A19" s="14">
        <v>2</v>
      </c>
      <c r="B19" s="15"/>
      <c r="C19" s="28" t="s">
        <v>66</v>
      </c>
      <c r="D19" s="17" t="s">
        <v>65</v>
      </c>
      <c r="E19" s="18">
        <v>1</v>
      </c>
      <c r="F19" s="19"/>
      <c r="G19" s="20"/>
      <c r="H19" s="21"/>
      <c r="I19" s="21"/>
      <c r="J19" s="22">
        <v>1</v>
      </c>
      <c r="K19" s="23"/>
      <c r="L19" s="24">
        <v>46100</v>
      </c>
      <c r="M19" s="25">
        <v>36960</v>
      </c>
      <c r="N19" s="25">
        <v>37380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7">
        <f t="shared" si="0"/>
        <v>3</v>
      </c>
      <c r="AB19" s="23">
        <f t="shared" si="1"/>
        <v>40146.67</v>
      </c>
      <c r="AC19" s="23">
        <f t="shared" si="2"/>
        <v>40146.67</v>
      </c>
      <c r="AD19" s="18">
        <f t="shared" si="3"/>
        <v>12.852903914273542</v>
      </c>
    </row>
    <row r="20" spans="1:30" s="2" customFormat="1" ht="39.75" customHeight="1">
      <c r="A20" s="14">
        <v>3</v>
      </c>
      <c r="B20" s="15"/>
      <c r="C20" s="28" t="s">
        <v>67</v>
      </c>
      <c r="D20" s="17" t="s">
        <v>65</v>
      </c>
      <c r="E20" s="18">
        <v>1</v>
      </c>
      <c r="F20" s="19"/>
      <c r="G20" s="20"/>
      <c r="H20" s="21"/>
      <c r="I20" s="21"/>
      <c r="J20" s="22">
        <v>1</v>
      </c>
      <c r="K20" s="23"/>
      <c r="L20" s="24">
        <v>13999</v>
      </c>
      <c r="M20" s="25">
        <v>10210</v>
      </c>
      <c r="N20" s="25">
        <v>10900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7">
        <f t="shared" si="0"/>
        <v>3</v>
      </c>
      <c r="AB20" s="23">
        <f t="shared" si="1"/>
        <v>11703</v>
      </c>
      <c r="AC20" s="23">
        <f t="shared" si="2"/>
        <v>11703</v>
      </c>
      <c r="AD20" s="18">
        <f t="shared" si="3"/>
        <v>17.24431621331561</v>
      </c>
    </row>
    <row r="21" spans="1:30" s="2" customFormat="1" ht="39.75" customHeight="1">
      <c r="A21" s="14">
        <v>4</v>
      </c>
      <c r="B21" s="15"/>
      <c r="C21" s="28" t="s">
        <v>68</v>
      </c>
      <c r="D21" s="17" t="s">
        <v>65</v>
      </c>
      <c r="E21" s="18">
        <v>1</v>
      </c>
      <c r="F21" s="19"/>
      <c r="G21" s="20"/>
      <c r="H21" s="21"/>
      <c r="I21" s="21"/>
      <c r="J21" s="22">
        <v>1</v>
      </c>
      <c r="K21" s="23"/>
      <c r="L21" s="24">
        <v>13999</v>
      </c>
      <c r="M21" s="25">
        <v>10470</v>
      </c>
      <c r="N21" s="25">
        <v>10900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7">
        <f t="shared" si="0"/>
        <v>3</v>
      </c>
      <c r="AB21" s="23">
        <f t="shared" si="1"/>
        <v>11789.67</v>
      </c>
      <c r="AC21" s="23">
        <f t="shared" si="2"/>
        <v>11789.67</v>
      </c>
      <c r="AD21" s="18">
        <f t="shared" si="3"/>
        <v>16.331081094227567</v>
      </c>
    </row>
    <row r="22" spans="1:30" s="2" customFormat="1" ht="39.75" customHeight="1">
      <c r="A22" s="14">
        <v>5</v>
      </c>
      <c r="B22" s="15"/>
      <c r="C22" s="28" t="s">
        <v>69</v>
      </c>
      <c r="D22" s="17" t="s">
        <v>65</v>
      </c>
      <c r="E22" s="18">
        <v>1</v>
      </c>
      <c r="F22" s="19"/>
      <c r="G22" s="20"/>
      <c r="H22" s="21"/>
      <c r="I22" s="21"/>
      <c r="J22" s="22">
        <v>1</v>
      </c>
      <c r="K22" s="23"/>
      <c r="L22" s="24">
        <v>26580</v>
      </c>
      <c r="M22" s="25">
        <v>19540</v>
      </c>
      <c r="N22" s="25">
        <v>21440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>
        <f t="shared" si="0"/>
        <v>3</v>
      </c>
      <c r="AB22" s="23">
        <f t="shared" si="1"/>
        <v>22520</v>
      </c>
      <c r="AC22" s="23">
        <f t="shared" si="2"/>
        <v>22520</v>
      </c>
      <c r="AD22" s="18">
        <f t="shared" si="3"/>
        <v>16.172922854205591</v>
      </c>
    </row>
    <row r="23" spans="1:30" s="2" customFormat="1" ht="39.75" customHeight="1">
      <c r="A23" s="14">
        <v>6</v>
      </c>
      <c r="B23" s="15"/>
      <c r="C23" s="28" t="s">
        <v>70</v>
      </c>
      <c r="D23" s="17" t="s">
        <v>65</v>
      </c>
      <c r="E23" s="18">
        <v>1</v>
      </c>
      <c r="F23" s="19"/>
      <c r="G23" s="20"/>
      <c r="H23" s="21"/>
      <c r="I23" s="21"/>
      <c r="J23" s="22">
        <v>1</v>
      </c>
      <c r="K23" s="23"/>
      <c r="L23" s="24">
        <v>15530</v>
      </c>
      <c r="M23" s="25">
        <v>10120</v>
      </c>
      <c r="N23" s="25">
        <v>11500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7">
        <f t="shared" si="0"/>
        <v>3</v>
      </c>
      <c r="AB23" s="23">
        <f t="shared" si="1"/>
        <v>12383.34</v>
      </c>
      <c r="AC23" s="23">
        <f t="shared" si="2"/>
        <v>12383.34</v>
      </c>
      <c r="AD23" s="18">
        <f t="shared" si="3"/>
        <v>22.70058908668473</v>
      </c>
    </row>
    <row r="24" spans="1:30" s="2" customFormat="1" ht="39.75" customHeight="1">
      <c r="A24" s="14">
        <v>7</v>
      </c>
      <c r="B24" s="15"/>
      <c r="C24" s="28" t="s">
        <v>71</v>
      </c>
      <c r="D24" s="17" t="s">
        <v>65</v>
      </c>
      <c r="E24" s="18">
        <v>1</v>
      </c>
      <c r="F24" s="19"/>
      <c r="G24" s="20"/>
      <c r="H24" s="21"/>
      <c r="I24" s="21"/>
      <c r="J24" s="22">
        <v>1</v>
      </c>
      <c r="K24" s="23"/>
      <c r="L24" s="24">
        <v>17010</v>
      </c>
      <c r="M24" s="25">
        <v>10210</v>
      </c>
      <c r="N24" s="25">
        <v>11500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7">
        <f t="shared" si="0"/>
        <v>3</v>
      </c>
      <c r="AB24" s="23">
        <f t="shared" si="1"/>
        <v>12906.67</v>
      </c>
      <c r="AC24" s="23">
        <f t="shared" si="2"/>
        <v>12906.67</v>
      </c>
      <c r="AD24" s="18">
        <f t="shared" si="3"/>
        <v>27.982837076166213</v>
      </c>
    </row>
    <row r="25" spans="1:30" s="2" customFormat="1" ht="39.75" customHeight="1">
      <c r="A25" s="14">
        <v>8</v>
      </c>
      <c r="B25" s="15"/>
      <c r="C25" s="28" t="s">
        <v>72</v>
      </c>
      <c r="D25" s="17" t="s">
        <v>65</v>
      </c>
      <c r="E25" s="18">
        <v>1</v>
      </c>
      <c r="F25" s="19"/>
      <c r="G25" s="20"/>
      <c r="H25" s="21"/>
      <c r="I25" s="21"/>
      <c r="J25" s="22">
        <v>1</v>
      </c>
      <c r="K25" s="23"/>
      <c r="L25" s="24">
        <v>33190</v>
      </c>
      <c r="M25" s="25">
        <v>28160</v>
      </c>
      <c r="N25" s="25">
        <v>29400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7">
        <f t="shared" si="0"/>
        <v>3</v>
      </c>
      <c r="AB25" s="23">
        <f t="shared" si="1"/>
        <v>30250</v>
      </c>
      <c r="AC25" s="23">
        <f t="shared" si="2"/>
        <v>30250</v>
      </c>
      <c r="AD25" s="18">
        <f t="shared" si="3"/>
        <v>8.662860219892714</v>
      </c>
    </row>
    <row r="26" spans="1:30" s="2" customFormat="1" ht="39.75" customHeight="1">
      <c r="A26" s="14">
        <v>9</v>
      </c>
      <c r="B26" s="15"/>
      <c r="C26" s="28" t="s">
        <v>73</v>
      </c>
      <c r="D26" s="17" t="s">
        <v>65</v>
      </c>
      <c r="E26" s="18">
        <v>1</v>
      </c>
      <c r="F26" s="19"/>
      <c r="G26" s="20"/>
      <c r="H26" s="21"/>
      <c r="I26" s="21"/>
      <c r="J26" s="22">
        <v>1</v>
      </c>
      <c r="K26" s="23"/>
      <c r="L26" s="24">
        <v>14940</v>
      </c>
      <c r="M26" s="25">
        <v>10740</v>
      </c>
      <c r="N26" s="25">
        <v>12040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7">
        <f t="shared" si="0"/>
        <v>3</v>
      </c>
      <c r="AB26" s="23">
        <f t="shared" si="1"/>
        <v>12573.34</v>
      </c>
      <c r="AC26" s="23">
        <f t="shared" si="2"/>
        <v>12573.34</v>
      </c>
      <c r="AD26" s="18">
        <f t="shared" si="3"/>
        <v>17.101214074510199</v>
      </c>
    </row>
    <row r="27" spans="1:30" s="2" customFormat="1" ht="39.75" customHeight="1">
      <c r="A27" s="14">
        <v>10</v>
      </c>
      <c r="B27" s="15"/>
      <c r="C27" s="28" t="s">
        <v>74</v>
      </c>
      <c r="D27" s="17" t="s">
        <v>65</v>
      </c>
      <c r="E27" s="18">
        <v>1</v>
      </c>
      <c r="F27" s="19"/>
      <c r="G27" s="20"/>
      <c r="H27" s="21"/>
      <c r="I27" s="21"/>
      <c r="J27" s="22">
        <v>1</v>
      </c>
      <c r="K27" s="23"/>
      <c r="L27" s="24">
        <v>5000</v>
      </c>
      <c r="M27" s="25">
        <v>2640</v>
      </c>
      <c r="N27" s="25">
        <v>2640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7">
        <f t="shared" si="0"/>
        <v>3</v>
      </c>
      <c r="AB27" s="23">
        <f t="shared" si="1"/>
        <v>3426.67</v>
      </c>
      <c r="AC27" s="23">
        <f t="shared" si="2"/>
        <v>3426.67</v>
      </c>
      <c r="AD27" s="18">
        <f t="shared" si="3"/>
        <v>39.762995423764657</v>
      </c>
    </row>
    <row r="28" spans="1:30" s="2" customFormat="1" ht="39.75" customHeight="1">
      <c r="A28" s="14">
        <v>11</v>
      </c>
      <c r="B28" s="15"/>
      <c r="C28" s="28" t="s">
        <v>75</v>
      </c>
      <c r="D28" s="17" t="s">
        <v>65</v>
      </c>
      <c r="E28" s="18">
        <v>1</v>
      </c>
      <c r="F28" s="19"/>
      <c r="G28" s="20"/>
      <c r="H28" s="21"/>
      <c r="I28" s="21"/>
      <c r="J28" s="22">
        <v>1</v>
      </c>
      <c r="K28" s="23"/>
      <c r="L28" s="24">
        <v>3410</v>
      </c>
      <c r="M28" s="25">
        <v>2460</v>
      </c>
      <c r="N28" s="25">
        <v>2840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7">
        <f t="shared" si="0"/>
        <v>3</v>
      </c>
      <c r="AB28" s="23">
        <f t="shared" si="1"/>
        <v>2903.34</v>
      </c>
      <c r="AC28" s="23">
        <f t="shared" si="2"/>
        <v>2903.34</v>
      </c>
      <c r="AD28" s="18">
        <f t="shared" si="3"/>
        <v>16.469176221196328</v>
      </c>
    </row>
    <row r="29" spans="1:30" s="2" customFormat="1" ht="39.75" customHeight="1">
      <c r="A29" s="14">
        <v>12</v>
      </c>
      <c r="B29" s="15"/>
      <c r="C29" s="28" t="s">
        <v>76</v>
      </c>
      <c r="D29" s="17" t="s">
        <v>65</v>
      </c>
      <c r="E29" s="18">
        <v>1</v>
      </c>
      <c r="F29" s="19"/>
      <c r="G29" s="20"/>
      <c r="H29" s="21"/>
      <c r="I29" s="21"/>
      <c r="J29" s="22">
        <v>1</v>
      </c>
      <c r="K29" s="23"/>
      <c r="L29" s="24">
        <v>4020</v>
      </c>
      <c r="M29" s="25">
        <v>3520</v>
      </c>
      <c r="N29" s="25">
        <v>3960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7">
        <f t="shared" si="0"/>
        <v>3</v>
      </c>
      <c r="AB29" s="23">
        <f t="shared" si="1"/>
        <v>3833.34</v>
      </c>
      <c r="AC29" s="23">
        <f t="shared" si="2"/>
        <v>3833.34</v>
      </c>
      <c r="AD29" s="18">
        <f t="shared" si="3"/>
        <v>7.121933780791025</v>
      </c>
    </row>
    <row r="30" spans="1:30" s="2" customFormat="1" ht="39.75" customHeight="1">
      <c r="A30" s="14">
        <v>13</v>
      </c>
      <c r="B30" s="15"/>
      <c r="C30" s="28" t="s">
        <v>77</v>
      </c>
      <c r="D30" s="17" t="s">
        <v>65</v>
      </c>
      <c r="E30" s="18">
        <v>1</v>
      </c>
      <c r="F30" s="19"/>
      <c r="G30" s="20"/>
      <c r="H30" s="21"/>
      <c r="I30" s="21"/>
      <c r="J30" s="22">
        <v>1</v>
      </c>
      <c r="K30" s="23"/>
      <c r="L30" s="24">
        <v>3490</v>
      </c>
      <c r="M30" s="25">
        <v>2460</v>
      </c>
      <c r="N30" s="25">
        <v>2800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>
        <f t="shared" si="0"/>
        <v>3</v>
      </c>
      <c r="AB30" s="23">
        <f t="shared" si="1"/>
        <v>2916.67</v>
      </c>
      <c r="AC30" s="23">
        <f t="shared" si="2"/>
        <v>2916.67</v>
      </c>
      <c r="AD30" s="18">
        <f t="shared" si="3"/>
        <v>17.993719843944923</v>
      </c>
    </row>
    <row r="31" spans="1:30" s="2" customFormat="1" ht="39.75" customHeight="1">
      <c r="A31" s="14">
        <v>14</v>
      </c>
      <c r="B31" s="15"/>
      <c r="C31" s="28" t="s">
        <v>78</v>
      </c>
      <c r="D31" s="17" t="s">
        <v>65</v>
      </c>
      <c r="E31" s="18">
        <v>1</v>
      </c>
      <c r="F31" s="19"/>
      <c r="G31" s="20"/>
      <c r="H31" s="21"/>
      <c r="I31" s="21"/>
      <c r="J31" s="22">
        <v>1</v>
      </c>
      <c r="K31" s="23"/>
      <c r="L31" s="24">
        <v>10770</v>
      </c>
      <c r="M31" s="25">
        <v>7220</v>
      </c>
      <c r="N31" s="25">
        <v>7730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7">
        <f t="shared" si="0"/>
        <v>3</v>
      </c>
      <c r="AB31" s="23">
        <f t="shared" si="1"/>
        <v>8573.34</v>
      </c>
      <c r="AC31" s="23">
        <f t="shared" si="2"/>
        <v>8573.34</v>
      </c>
      <c r="AD31" s="18">
        <f t="shared" si="3"/>
        <v>22.387815969092639</v>
      </c>
    </row>
    <row r="32" spans="1:30" s="2" customFormat="1" ht="39.75" customHeight="1">
      <c r="A32" s="14">
        <v>15</v>
      </c>
      <c r="B32" s="15"/>
      <c r="C32" s="28" t="s">
        <v>79</v>
      </c>
      <c r="D32" s="17" t="s">
        <v>65</v>
      </c>
      <c r="E32" s="18">
        <v>1</v>
      </c>
      <c r="F32" s="19"/>
      <c r="G32" s="20"/>
      <c r="H32" s="21"/>
      <c r="I32" s="21"/>
      <c r="J32" s="22">
        <v>1</v>
      </c>
      <c r="K32" s="23"/>
      <c r="L32" s="24">
        <v>16250</v>
      </c>
      <c r="M32" s="25">
        <v>12675</v>
      </c>
      <c r="N32" s="25">
        <v>13470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7">
        <f t="shared" si="0"/>
        <v>3</v>
      </c>
      <c r="AB32" s="23">
        <f t="shared" si="1"/>
        <v>14131.67</v>
      </c>
      <c r="AC32" s="23">
        <f t="shared" si="2"/>
        <v>14131.67</v>
      </c>
      <c r="AD32" s="18">
        <f t="shared" si="3"/>
        <v>13.282938570257215</v>
      </c>
    </row>
    <row r="33" spans="1:30" s="2" customFormat="1" ht="39.75" customHeight="1">
      <c r="A33" s="14">
        <v>16</v>
      </c>
      <c r="B33" s="15"/>
      <c r="C33" s="28" t="s">
        <v>80</v>
      </c>
      <c r="D33" s="17" t="s">
        <v>65</v>
      </c>
      <c r="E33" s="18">
        <v>1</v>
      </c>
      <c r="F33" s="19"/>
      <c r="G33" s="20"/>
      <c r="H33" s="21"/>
      <c r="I33" s="21"/>
      <c r="J33" s="22">
        <v>1</v>
      </c>
      <c r="K33" s="23"/>
      <c r="L33" s="24">
        <v>28010</v>
      </c>
      <c r="M33" s="25">
        <v>22880</v>
      </c>
      <c r="N33" s="25">
        <v>23100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7">
        <f t="shared" si="0"/>
        <v>3</v>
      </c>
      <c r="AB33" s="23">
        <f t="shared" si="1"/>
        <v>24663.34</v>
      </c>
      <c r="AC33" s="23">
        <f t="shared" si="2"/>
        <v>24663.34</v>
      </c>
      <c r="AD33" s="18">
        <f t="shared" si="3"/>
        <v>11.759903694759105</v>
      </c>
    </row>
    <row r="34" spans="1:30" s="2" customFormat="1" ht="54.75" customHeight="1">
      <c r="A34" s="14">
        <v>17</v>
      </c>
      <c r="B34" s="15"/>
      <c r="C34" s="28" t="s">
        <v>81</v>
      </c>
      <c r="D34" s="17" t="s">
        <v>65</v>
      </c>
      <c r="E34" s="18">
        <v>1</v>
      </c>
      <c r="F34" s="19"/>
      <c r="G34" s="20"/>
      <c r="H34" s="21"/>
      <c r="I34" s="21"/>
      <c r="J34" s="22">
        <v>1</v>
      </c>
      <c r="K34" s="23"/>
      <c r="L34" s="24">
        <v>7040</v>
      </c>
      <c r="M34" s="25">
        <v>5544</v>
      </c>
      <c r="N34" s="25">
        <v>5950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7">
        <f t="shared" si="0"/>
        <v>3</v>
      </c>
      <c r="AB34" s="23">
        <f t="shared" si="1"/>
        <v>6178</v>
      </c>
      <c r="AC34" s="23">
        <f t="shared" si="2"/>
        <v>6178</v>
      </c>
      <c r="AD34" s="18">
        <f t="shared" si="3"/>
        <v>12.522218307405048</v>
      </c>
    </row>
    <row r="35" spans="1:30" s="2" customFormat="1" ht="39.75" customHeight="1">
      <c r="A35" s="14">
        <v>18</v>
      </c>
      <c r="B35" s="15"/>
      <c r="C35" s="28" t="s">
        <v>82</v>
      </c>
      <c r="D35" s="17" t="s">
        <v>65</v>
      </c>
      <c r="E35" s="18">
        <v>1</v>
      </c>
      <c r="F35" s="19"/>
      <c r="G35" s="20"/>
      <c r="H35" s="21"/>
      <c r="I35" s="21"/>
      <c r="J35" s="22">
        <v>1</v>
      </c>
      <c r="K35" s="23"/>
      <c r="L35" s="24">
        <v>8600</v>
      </c>
      <c r="M35" s="25">
        <v>6955</v>
      </c>
      <c r="N35" s="25">
        <v>7800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7">
        <f t="shared" si="0"/>
        <v>3</v>
      </c>
      <c r="AB35" s="23">
        <f t="shared" si="1"/>
        <v>7785</v>
      </c>
      <c r="AC35" s="23">
        <f t="shared" si="2"/>
        <v>7785</v>
      </c>
      <c r="AD35" s="18">
        <f t="shared" si="3"/>
        <v>10.566507093002246</v>
      </c>
    </row>
    <row r="36" spans="1:30" s="2" customFormat="1" ht="39.75" customHeight="1">
      <c r="A36" s="14">
        <v>19</v>
      </c>
      <c r="B36" s="15"/>
      <c r="C36" s="28" t="s">
        <v>83</v>
      </c>
      <c r="D36" s="17" t="s">
        <v>65</v>
      </c>
      <c r="E36" s="18">
        <v>1</v>
      </c>
      <c r="F36" s="19"/>
      <c r="G36" s="20"/>
      <c r="H36" s="21"/>
      <c r="I36" s="21"/>
      <c r="J36" s="22">
        <v>1</v>
      </c>
      <c r="K36" s="23"/>
      <c r="L36" s="24">
        <v>14970</v>
      </c>
      <c r="M36" s="25">
        <v>11968</v>
      </c>
      <c r="N36" s="25">
        <v>1300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7">
        <f t="shared" si="0"/>
        <v>3</v>
      </c>
      <c r="AB36" s="23">
        <f t="shared" si="1"/>
        <v>9412.67</v>
      </c>
      <c r="AC36" s="23">
        <f t="shared" si="2"/>
        <v>9412.67</v>
      </c>
      <c r="AD36" s="18">
        <f t="shared" si="3"/>
        <v>76.326108274338253</v>
      </c>
    </row>
    <row r="37" spans="1:30" s="2" customFormat="1" ht="39.75" customHeight="1">
      <c r="A37" s="14">
        <v>20</v>
      </c>
      <c r="B37" s="15"/>
      <c r="C37" s="28" t="s">
        <v>84</v>
      </c>
      <c r="D37" s="17" t="s">
        <v>65</v>
      </c>
      <c r="E37" s="18">
        <v>1</v>
      </c>
      <c r="F37" s="19"/>
      <c r="G37" s="20"/>
      <c r="H37" s="21"/>
      <c r="I37" s="21"/>
      <c r="J37" s="22">
        <v>1</v>
      </c>
      <c r="K37" s="23"/>
      <c r="L37" s="24">
        <v>5010</v>
      </c>
      <c r="M37" s="25">
        <v>3700</v>
      </c>
      <c r="N37" s="25">
        <v>4250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7">
        <f t="shared" si="0"/>
        <v>3</v>
      </c>
      <c r="AB37" s="23">
        <f t="shared" si="1"/>
        <v>4320</v>
      </c>
      <c r="AC37" s="23">
        <f t="shared" si="2"/>
        <v>4320</v>
      </c>
      <c r="AD37" s="18">
        <f t="shared" si="3"/>
        <v>15.226837071938595</v>
      </c>
    </row>
    <row r="38" spans="1:30" s="2" customFormat="1" ht="39.75" customHeight="1">
      <c r="A38" s="14">
        <v>21</v>
      </c>
      <c r="B38" s="15"/>
      <c r="C38" s="28" t="s">
        <v>85</v>
      </c>
      <c r="D38" s="17" t="s">
        <v>65</v>
      </c>
      <c r="E38" s="18">
        <v>1</v>
      </c>
      <c r="F38" s="19"/>
      <c r="G38" s="20"/>
      <c r="H38" s="21"/>
      <c r="I38" s="21"/>
      <c r="J38" s="22">
        <v>1</v>
      </c>
      <c r="K38" s="23"/>
      <c r="L38" s="24">
        <v>6100</v>
      </c>
      <c r="M38" s="25">
        <v>4360</v>
      </c>
      <c r="N38" s="25">
        <v>4900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7">
        <f t="shared" si="0"/>
        <v>3</v>
      </c>
      <c r="AB38" s="23">
        <f t="shared" si="1"/>
        <v>5120</v>
      </c>
      <c r="AC38" s="23">
        <f t="shared" si="2"/>
        <v>5120</v>
      </c>
      <c r="AD38" s="18">
        <f t="shared" si="3"/>
        <v>17.394878186103373</v>
      </c>
    </row>
    <row r="39" spans="1:30" s="2" customFormat="1" ht="39.75" customHeight="1">
      <c r="A39" s="14">
        <v>22</v>
      </c>
      <c r="B39" s="15"/>
      <c r="C39" s="28" t="s">
        <v>86</v>
      </c>
      <c r="D39" s="17" t="s">
        <v>65</v>
      </c>
      <c r="E39" s="18">
        <v>1</v>
      </c>
      <c r="F39" s="19"/>
      <c r="G39" s="20"/>
      <c r="H39" s="21"/>
      <c r="I39" s="21"/>
      <c r="J39" s="22">
        <v>1</v>
      </c>
      <c r="K39" s="23"/>
      <c r="L39" s="24">
        <v>6460</v>
      </c>
      <c r="M39" s="25">
        <v>3960</v>
      </c>
      <c r="N39" s="25">
        <v>4840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7">
        <f t="shared" si="0"/>
        <v>3</v>
      </c>
      <c r="AB39" s="23">
        <f t="shared" si="1"/>
        <v>5086.67</v>
      </c>
      <c r="AC39" s="23">
        <f t="shared" si="2"/>
        <v>5086.67</v>
      </c>
      <c r="AD39" s="18">
        <f t="shared" si="3"/>
        <v>24.930297640699358</v>
      </c>
    </row>
    <row r="40" spans="1:30" s="2" customFormat="1" ht="39.75" customHeight="1">
      <c r="A40" s="14">
        <v>23</v>
      </c>
      <c r="B40" s="15"/>
      <c r="C40" s="28" t="s">
        <v>87</v>
      </c>
      <c r="D40" s="17" t="s">
        <v>65</v>
      </c>
      <c r="E40" s="18">
        <v>1</v>
      </c>
      <c r="F40" s="19"/>
      <c r="G40" s="20"/>
      <c r="H40" s="21"/>
      <c r="I40" s="21"/>
      <c r="J40" s="22">
        <v>1</v>
      </c>
      <c r="K40" s="23"/>
      <c r="L40" s="24">
        <v>1999</v>
      </c>
      <c r="M40" s="25">
        <v>1320</v>
      </c>
      <c r="N40" s="25">
        <v>1990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7">
        <f t="shared" si="0"/>
        <v>3</v>
      </c>
      <c r="AB40" s="23">
        <f t="shared" si="1"/>
        <v>1769.67</v>
      </c>
      <c r="AC40" s="23">
        <f t="shared" si="2"/>
        <v>1769.67</v>
      </c>
      <c r="AD40" s="18">
        <f t="shared" si="3"/>
        <v>22.006857533997636</v>
      </c>
    </row>
    <row r="41" spans="1:30" s="2" customFormat="1" ht="39.75" customHeight="1">
      <c r="A41" s="14">
        <v>24</v>
      </c>
      <c r="B41" s="15"/>
      <c r="C41" s="28" t="s">
        <v>88</v>
      </c>
      <c r="D41" s="17" t="s">
        <v>65</v>
      </c>
      <c r="E41" s="18">
        <v>1</v>
      </c>
      <c r="F41" s="19"/>
      <c r="G41" s="20"/>
      <c r="H41" s="21"/>
      <c r="I41" s="21"/>
      <c r="J41" s="22">
        <v>1</v>
      </c>
      <c r="K41" s="23"/>
      <c r="L41" s="24">
        <v>1380</v>
      </c>
      <c r="M41" s="25">
        <v>800</v>
      </c>
      <c r="N41" s="25">
        <v>1500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7">
        <f t="shared" si="0"/>
        <v>3</v>
      </c>
      <c r="AB41" s="23">
        <f t="shared" si="1"/>
        <v>1226.67</v>
      </c>
      <c r="AC41" s="23">
        <f t="shared" si="2"/>
        <v>1226.67</v>
      </c>
      <c r="AD41" s="18">
        <f t="shared" si="3"/>
        <v>30.517080423947686</v>
      </c>
    </row>
    <row r="42" spans="1:30" s="2" customFormat="1" ht="39.75" customHeight="1">
      <c r="A42" s="14">
        <v>25</v>
      </c>
      <c r="B42" s="15"/>
      <c r="C42" s="28" t="s">
        <v>89</v>
      </c>
      <c r="D42" s="17" t="s">
        <v>65</v>
      </c>
      <c r="E42" s="18">
        <v>1</v>
      </c>
      <c r="F42" s="19"/>
      <c r="G42" s="20"/>
      <c r="H42" s="21"/>
      <c r="I42" s="21"/>
      <c r="J42" s="22">
        <v>1</v>
      </c>
      <c r="K42" s="23"/>
      <c r="L42" s="24">
        <v>890</v>
      </c>
      <c r="M42" s="25">
        <v>530</v>
      </c>
      <c r="N42" s="25">
        <v>740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7">
        <f t="shared" si="0"/>
        <v>3</v>
      </c>
      <c r="AB42" s="23">
        <f t="shared" si="1"/>
        <v>720</v>
      </c>
      <c r="AC42" s="23">
        <f t="shared" si="2"/>
        <v>720</v>
      </c>
      <c r="AD42" s="18">
        <f t="shared" si="3"/>
        <v>25.115474055590447</v>
      </c>
    </row>
    <row r="43" spans="1:30" s="2" customFormat="1" ht="39.75" customHeight="1">
      <c r="A43" s="14">
        <v>26</v>
      </c>
      <c r="B43" s="15"/>
      <c r="C43" s="28" t="s">
        <v>90</v>
      </c>
      <c r="D43" s="17" t="s">
        <v>65</v>
      </c>
      <c r="E43" s="18">
        <v>1</v>
      </c>
      <c r="F43" s="19"/>
      <c r="G43" s="20"/>
      <c r="H43" s="21"/>
      <c r="I43" s="21"/>
      <c r="J43" s="22">
        <v>1</v>
      </c>
      <c r="K43" s="23"/>
      <c r="L43" s="24">
        <v>111</v>
      </c>
      <c r="M43" s="25">
        <v>78</v>
      </c>
      <c r="N43" s="25">
        <v>111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7">
        <f t="shared" si="0"/>
        <v>3</v>
      </c>
      <c r="AB43" s="23">
        <f t="shared" si="1"/>
        <v>100</v>
      </c>
      <c r="AC43" s="23">
        <f t="shared" si="2"/>
        <v>100</v>
      </c>
      <c r="AD43" s="18">
        <f t="shared" si="3"/>
        <v>19.05255888325765</v>
      </c>
    </row>
    <row r="44" spans="1:30" s="2" customFormat="1" ht="54" customHeight="1">
      <c r="A44" s="14">
        <v>27</v>
      </c>
      <c r="B44" s="15"/>
      <c r="C44" s="28" t="s">
        <v>91</v>
      </c>
      <c r="D44" s="17" t="s">
        <v>65</v>
      </c>
      <c r="E44" s="18">
        <v>1</v>
      </c>
      <c r="F44" s="19"/>
      <c r="G44" s="20"/>
      <c r="H44" s="21"/>
      <c r="I44" s="21"/>
      <c r="J44" s="22">
        <v>1</v>
      </c>
      <c r="K44" s="23"/>
      <c r="L44" s="24">
        <v>710</v>
      </c>
      <c r="M44" s="25">
        <v>440</v>
      </c>
      <c r="N44" s="25">
        <v>620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7">
        <f t="shared" si="0"/>
        <v>3</v>
      </c>
      <c r="AB44" s="23">
        <f t="shared" si="1"/>
        <v>590</v>
      </c>
      <c r="AC44" s="23">
        <f t="shared" si="2"/>
        <v>590</v>
      </c>
      <c r="AD44" s="18">
        <f t="shared" si="3"/>
        <v>23.301232347233086</v>
      </c>
    </row>
    <row r="45" spans="1:30" s="2" customFormat="1" ht="39.75" customHeight="1">
      <c r="A45" s="14">
        <v>28</v>
      </c>
      <c r="B45" s="15"/>
      <c r="C45" s="28" t="s">
        <v>92</v>
      </c>
      <c r="D45" s="17" t="s">
        <v>65</v>
      </c>
      <c r="E45" s="18">
        <v>1</v>
      </c>
      <c r="F45" s="19"/>
      <c r="G45" s="20"/>
      <c r="H45" s="21"/>
      <c r="I45" s="21"/>
      <c r="J45" s="22">
        <v>1</v>
      </c>
      <c r="K45" s="23"/>
      <c r="L45" s="24">
        <v>145</v>
      </c>
      <c r="M45" s="25">
        <v>115</v>
      </c>
      <c r="N45" s="25">
        <v>150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7">
        <f t="shared" si="0"/>
        <v>3</v>
      </c>
      <c r="AB45" s="23">
        <f t="shared" si="1"/>
        <v>136.67000000000002</v>
      </c>
      <c r="AC45" s="23">
        <f t="shared" si="2"/>
        <v>136.67000000000002</v>
      </c>
      <c r="AD45" s="18">
        <f t="shared" si="3"/>
        <v>13.850658144436142</v>
      </c>
    </row>
    <row r="46" spans="1:30" s="2" customFormat="1" ht="51.75" customHeight="1">
      <c r="A46" s="14">
        <v>29</v>
      </c>
      <c r="B46" s="15"/>
      <c r="C46" s="28" t="s">
        <v>93</v>
      </c>
      <c r="D46" s="17" t="s">
        <v>65</v>
      </c>
      <c r="E46" s="18">
        <v>1</v>
      </c>
      <c r="F46" s="19"/>
      <c r="G46" s="20"/>
      <c r="H46" s="21"/>
      <c r="I46" s="21"/>
      <c r="J46" s="22">
        <v>1</v>
      </c>
      <c r="K46" s="23"/>
      <c r="L46" s="24">
        <v>27800</v>
      </c>
      <c r="M46" s="25">
        <v>24990</v>
      </c>
      <c r="N46" s="25">
        <v>26100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7">
        <f t="shared" si="0"/>
        <v>3</v>
      </c>
      <c r="AB46" s="23">
        <f t="shared" si="1"/>
        <v>26296.670000000002</v>
      </c>
      <c r="AC46" s="23">
        <f t="shared" si="2"/>
        <v>26296.670000000002</v>
      </c>
      <c r="AD46" s="18">
        <f t="shared" si="3"/>
        <v>5.3819955200809764</v>
      </c>
    </row>
    <row r="47" spans="1:30" s="2" customFormat="1" ht="39.75" customHeight="1">
      <c r="A47" s="14">
        <v>30</v>
      </c>
      <c r="B47" s="15"/>
      <c r="C47" s="28" t="s">
        <v>94</v>
      </c>
      <c r="D47" s="17" t="s">
        <v>65</v>
      </c>
      <c r="E47" s="18">
        <v>1</v>
      </c>
      <c r="F47" s="19"/>
      <c r="G47" s="20"/>
      <c r="H47" s="21"/>
      <c r="I47" s="21"/>
      <c r="J47" s="22">
        <v>1</v>
      </c>
      <c r="K47" s="23"/>
      <c r="L47" s="24">
        <v>2460</v>
      </c>
      <c r="M47" s="25">
        <v>1850</v>
      </c>
      <c r="N47" s="25">
        <v>2450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7">
        <f t="shared" si="0"/>
        <v>3</v>
      </c>
      <c r="AB47" s="23">
        <f t="shared" si="1"/>
        <v>2253.34</v>
      </c>
      <c r="AC47" s="23">
        <f t="shared" si="2"/>
        <v>2253.34</v>
      </c>
      <c r="AD47" s="18">
        <f t="shared" si="3"/>
        <v>15.502884482609733</v>
      </c>
    </row>
    <row r="48" spans="1:30" s="2" customFormat="1" ht="39.75" customHeight="1">
      <c r="A48" s="14">
        <v>31</v>
      </c>
      <c r="B48" s="15"/>
      <c r="C48" s="28" t="s">
        <v>95</v>
      </c>
      <c r="D48" s="17" t="s">
        <v>65</v>
      </c>
      <c r="E48" s="18">
        <v>1</v>
      </c>
      <c r="F48" s="19"/>
      <c r="G48" s="20"/>
      <c r="H48" s="21"/>
      <c r="I48" s="21"/>
      <c r="J48" s="22">
        <v>1</v>
      </c>
      <c r="K48" s="23"/>
      <c r="L48" s="24">
        <v>74800</v>
      </c>
      <c r="M48" s="25">
        <v>70400</v>
      </c>
      <c r="N48" s="25">
        <v>73050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7">
        <f t="shared" si="0"/>
        <v>3</v>
      </c>
      <c r="AB48" s="23">
        <f t="shared" si="1"/>
        <v>72750</v>
      </c>
      <c r="AC48" s="23">
        <f t="shared" si="2"/>
        <v>72750</v>
      </c>
      <c r="AD48" s="18">
        <f t="shared" si="3"/>
        <v>3.0450691294674535</v>
      </c>
    </row>
    <row r="49" spans="1:30" s="2" customFormat="1" ht="39.75" customHeight="1">
      <c r="A49" s="14">
        <v>32</v>
      </c>
      <c r="B49" s="15"/>
      <c r="C49" s="28" t="s">
        <v>96</v>
      </c>
      <c r="D49" s="17" t="s">
        <v>65</v>
      </c>
      <c r="E49" s="18">
        <v>1</v>
      </c>
      <c r="F49" s="19"/>
      <c r="G49" s="20"/>
      <c r="H49" s="21"/>
      <c r="I49" s="21"/>
      <c r="J49" s="22">
        <v>1</v>
      </c>
      <c r="K49" s="23"/>
      <c r="L49" s="24">
        <v>57250</v>
      </c>
      <c r="M49" s="25">
        <v>52800</v>
      </c>
      <c r="N49" s="25">
        <v>53600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7">
        <f t="shared" si="0"/>
        <v>3</v>
      </c>
      <c r="AB49" s="23">
        <f t="shared" si="1"/>
        <v>54550</v>
      </c>
      <c r="AC49" s="23">
        <f t="shared" si="2"/>
        <v>54550</v>
      </c>
      <c r="AD49" s="18">
        <f t="shared" si="3"/>
        <v>4.348735532273678</v>
      </c>
    </row>
    <row r="50" spans="1:30" s="2" customFormat="1" ht="39.75" customHeight="1">
      <c r="A50" s="14">
        <v>33</v>
      </c>
      <c r="B50" s="15"/>
      <c r="C50" s="28" t="s">
        <v>97</v>
      </c>
      <c r="D50" s="17" t="s">
        <v>65</v>
      </c>
      <c r="E50" s="18">
        <v>1</v>
      </c>
      <c r="F50" s="19"/>
      <c r="G50" s="20"/>
      <c r="H50" s="21"/>
      <c r="I50" s="21"/>
      <c r="J50" s="22">
        <v>1</v>
      </c>
      <c r="K50" s="23"/>
      <c r="L50" s="24">
        <v>25050</v>
      </c>
      <c r="M50" s="25">
        <v>20950</v>
      </c>
      <c r="N50" s="25">
        <v>22000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7">
        <f t="shared" ref="AA50:AA81" si="4">COUNTIF(K50:Z50,"&gt;0")</f>
        <v>3</v>
      </c>
      <c r="AB50" s="23">
        <f t="shared" ref="AB50:AB81" si="5">CEILING(SUM(K50:Z50)/COUNTIF(K50:Z50,"&gt;0"),0.01)</f>
        <v>22666.670000000002</v>
      </c>
      <c r="AC50" s="23">
        <f t="shared" ref="AC50:AC81" si="6">AB50*E50</f>
        <v>22666.670000000002</v>
      </c>
      <c r="AD50" s="18">
        <f t="shared" ref="AD50:AD81" si="7">STDEV(K50:Z50)/AB50*100</f>
        <v>9.3959527096157256</v>
      </c>
    </row>
    <row r="51" spans="1:30" s="2" customFormat="1" ht="39.75" customHeight="1">
      <c r="A51" s="14">
        <v>34</v>
      </c>
      <c r="B51" s="15"/>
      <c r="C51" s="28" t="s">
        <v>98</v>
      </c>
      <c r="D51" s="17" t="s">
        <v>65</v>
      </c>
      <c r="E51" s="18">
        <v>1</v>
      </c>
      <c r="F51" s="19"/>
      <c r="G51" s="20"/>
      <c r="H51" s="21"/>
      <c r="I51" s="21"/>
      <c r="J51" s="22">
        <v>1</v>
      </c>
      <c r="K51" s="23"/>
      <c r="L51" s="24">
        <v>36020</v>
      </c>
      <c r="M51" s="25">
        <v>30090</v>
      </c>
      <c r="N51" s="25">
        <v>31500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7">
        <f t="shared" si="4"/>
        <v>3</v>
      </c>
      <c r="AB51" s="23">
        <f t="shared" si="5"/>
        <v>32536.670000000002</v>
      </c>
      <c r="AC51" s="23">
        <f t="shared" si="6"/>
        <v>32536.670000000002</v>
      </c>
      <c r="AD51" s="18">
        <f t="shared" si="7"/>
        <v>9.5213805711534043</v>
      </c>
    </row>
    <row r="52" spans="1:30" s="2" customFormat="1" ht="39.75" customHeight="1">
      <c r="A52" s="14">
        <v>35</v>
      </c>
      <c r="B52" s="15"/>
      <c r="C52" s="28" t="s">
        <v>99</v>
      </c>
      <c r="D52" s="17" t="s">
        <v>65</v>
      </c>
      <c r="E52" s="18">
        <v>1</v>
      </c>
      <c r="F52" s="19"/>
      <c r="G52" s="20"/>
      <c r="H52" s="21"/>
      <c r="I52" s="21"/>
      <c r="J52" s="22">
        <v>1</v>
      </c>
      <c r="K52" s="23"/>
      <c r="L52" s="24">
        <v>23140</v>
      </c>
      <c r="M52" s="25">
        <v>19980</v>
      </c>
      <c r="N52" s="25">
        <v>21910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7">
        <f t="shared" si="4"/>
        <v>3</v>
      </c>
      <c r="AB52" s="23">
        <f t="shared" si="5"/>
        <v>21676.670000000002</v>
      </c>
      <c r="AC52" s="23">
        <f t="shared" si="6"/>
        <v>21676.670000000002</v>
      </c>
      <c r="AD52" s="18">
        <f t="shared" si="7"/>
        <v>7.3483128544751235</v>
      </c>
    </row>
    <row r="53" spans="1:30" s="2" customFormat="1" ht="39.75" customHeight="1">
      <c r="A53" s="14">
        <v>36</v>
      </c>
      <c r="B53" s="15"/>
      <c r="C53" s="28" t="s">
        <v>100</v>
      </c>
      <c r="D53" s="17" t="s">
        <v>65</v>
      </c>
      <c r="E53" s="18">
        <v>1</v>
      </c>
      <c r="F53" s="19"/>
      <c r="G53" s="20"/>
      <c r="H53" s="21"/>
      <c r="I53" s="21"/>
      <c r="J53" s="22">
        <v>1</v>
      </c>
      <c r="K53" s="23"/>
      <c r="L53" s="24">
        <v>18888</v>
      </c>
      <c r="M53" s="25">
        <v>15664</v>
      </c>
      <c r="N53" s="25">
        <v>16450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7">
        <f t="shared" si="4"/>
        <v>3</v>
      </c>
      <c r="AB53" s="23">
        <f t="shared" si="5"/>
        <v>17000.670000000002</v>
      </c>
      <c r="AC53" s="23">
        <f t="shared" si="6"/>
        <v>17000.670000000002</v>
      </c>
      <c r="AD53" s="18">
        <f t="shared" si="7"/>
        <v>9.8882100878434098</v>
      </c>
    </row>
    <row r="54" spans="1:30" s="2" customFormat="1" ht="39.75" customHeight="1">
      <c r="A54" s="14">
        <v>37</v>
      </c>
      <c r="C54" s="28" t="s">
        <v>101</v>
      </c>
      <c r="D54" s="17" t="s">
        <v>65</v>
      </c>
      <c r="E54" s="18">
        <v>1</v>
      </c>
      <c r="J54" s="29">
        <v>1</v>
      </c>
      <c r="K54" s="30"/>
      <c r="L54" s="24">
        <v>32990</v>
      </c>
      <c r="M54" s="25">
        <v>26230</v>
      </c>
      <c r="N54" s="25">
        <v>27680</v>
      </c>
      <c r="O54" s="30"/>
      <c r="P54" s="30"/>
      <c r="AA54" s="27">
        <f t="shared" si="4"/>
        <v>3</v>
      </c>
      <c r="AB54" s="23">
        <f t="shared" si="5"/>
        <v>28966.670000000002</v>
      </c>
      <c r="AC54" s="23">
        <f t="shared" si="6"/>
        <v>28966.670000000002</v>
      </c>
      <c r="AD54" s="18">
        <f t="shared" si="7"/>
        <v>12.286317713586346</v>
      </c>
    </row>
    <row r="55" spans="1:30" s="2" customFormat="1" ht="39.75" customHeight="1">
      <c r="A55" s="14">
        <v>38</v>
      </c>
      <c r="B55" s="15"/>
      <c r="C55" s="28" t="s">
        <v>102</v>
      </c>
      <c r="D55" s="17" t="s">
        <v>65</v>
      </c>
      <c r="E55" s="18">
        <v>1</v>
      </c>
      <c r="F55" s="19"/>
      <c r="G55" s="20"/>
      <c r="H55" s="21"/>
      <c r="I55" s="21"/>
      <c r="J55" s="22">
        <v>1</v>
      </c>
      <c r="K55" s="23"/>
      <c r="L55" s="31">
        <v>32990</v>
      </c>
      <c r="M55" s="25">
        <v>25960</v>
      </c>
      <c r="N55" s="25">
        <v>26990</v>
      </c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7">
        <f t="shared" si="4"/>
        <v>3</v>
      </c>
      <c r="AB55" s="23">
        <f t="shared" si="5"/>
        <v>28646.670000000002</v>
      </c>
      <c r="AC55" s="23">
        <f t="shared" si="6"/>
        <v>28646.670000000002</v>
      </c>
      <c r="AD55" s="18">
        <f t="shared" si="7"/>
        <v>13.252950924553042</v>
      </c>
    </row>
    <row r="56" spans="1:30" s="2" customFormat="1" ht="39.75" customHeight="1">
      <c r="A56" s="14">
        <v>39</v>
      </c>
      <c r="B56" s="15"/>
      <c r="C56" s="28" t="s">
        <v>103</v>
      </c>
      <c r="D56" s="17" t="s">
        <v>65</v>
      </c>
      <c r="E56" s="18">
        <v>1</v>
      </c>
      <c r="F56" s="19"/>
      <c r="G56" s="20"/>
      <c r="H56" s="21"/>
      <c r="I56" s="21"/>
      <c r="J56" s="22">
        <v>1</v>
      </c>
      <c r="K56" s="23"/>
      <c r="L56" s="31">
        <v>28500</v>
      </c>
      <c r="M56" s="25">
        <v>20196</v>
      </c>
      <c r="N56" s="25">
        <v>20840</v>
      </c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7">
        <f t="shared" si="4"/>
        <v>3</v>
      </c>
      <c r="AB56" s="23">
        <f t="shared" si="5"/>
        <v>23178.670000000002</v>
      </c>
      <c r="AC56" s="23">
        <f t="shared" si="6"/>
        <v>23178.670000000002</v>
      </c>
      <c r="AD56" s="18">
        <f t="shared" si="7"/>
        <v>19.930589568993678</v>
      </c>
    </row>
    <row r="57" spans="1:30" s="2" customFormat="1" ht="39.75" customHeight="1">
      <c r="A57" s="14">
        <v>40</v>
      </c>
      <c r="B57" s="15"/>
      <c r="C57" s="28" t="s">
        <v>104</v>
      </c>
      <c r="D57" s="17" t="s">
        <v>65</v>
      </c>
      <c r="E57" s="18">
        <v>1</v>
      </c>
      <c r="F57" s="19"/>
      <c r="G57" s="20"/>
      <c r="H57" s="21"/>
      <c r="I57" s="21"/>
      <c r="J57" s="22">
        <v>1</v>
      </c>
      <c r="K57" s="23"/>
      <c r="L57" s="24">
        <v>23480</v>
      </c>
      <c r="M57" s="25">
        <v>18480</v>
      </c>
      <c r="N57" s="25">
        <v>21000</v>
      </c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7">
        <f t="shared" si="4"/>
        <v>3</v>
      </c>
      <c r="AB57" s="23">
        <f t="shared" si="5"/>
        <v>20986.670000000002</v>
      </c>
      <c r="AC57" s="23">
        <f t="shared" si="6"/>
        <v>20986.670000000002</v>
      </c>
      <c r="AD57" s="18">
        <f t="shared" si="7"/>
        <v>11.912450457954758</v>
      </c>
    </row>
    <row r="58" spans="1:30" s="2" customFormat="1" ht="39.75" customHeight="1">
      <c r="A58" s="14">
        <v>41</v>
      </c>
      <c r="B58" s="15"/>
      <c r="C58" s="28" t="s">
        <v>105</v>
      </c>
      <c r="D58" s="17" t="s">
        <v>65</v>
      </c>
      <c r="E58" s="18">
        <v>1</v>
      </c>
      <c r="F58" s="19"/>
      <c r="G58" s="20"/>
      <c r="H58" s="21"/>
      <c r="I58" s="21"/>
      <c r="J58" s="22">
        <v>1</v>
      </c>
      <c r="K58" s="23"/>
      <c r="L58" s="24">
        <v>14550</v>
      </c>
      <c r="M58" s="25">
        <v>10560</v>
      </c>
      <c r="N58" s="25">
        <v>11420</v>
      </c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7">
        <f t="shared" si="4"/>
        <v>3</v>
      </c>
      <c r="AB58" s="23">
        <f t="shared" si="5"/>
        <v>12176.67</v>
      </c>
      <c r="AC58" s="23">
        <f t="shared" si="6"/>
        <v>12176.67</v>
      </c>
      <c r="AD58" s="18">
        <f t="shared" si="7"/>
        <v>17.244986314243697</v>
      </c>
    </row>
    <row r="59" spans="1:30" s="2" customFormat="1" ht="39.75" customHeight="1">
      <c r="A59" s="14">
        <v>42</v>
      </c>
      <c r="B59" s="15"/>
      <c r="C59" s="28" t="s">
        <v>106</v>
      </c>
      <c r="D59" s="17" t="s">
        <v>65</v>
      </c>
      <c r="E59" s="18">
        <v>1</v>
      </c>
      <c r="F59" s="19"/>
      <c r="G59" s="20"/>
      <c r="H59" s="21"/>
      <c r="I59" s="21"/>
      <c r="J59" s="22">
        <v>1</v>
      </c>
      <c r="K59" s="23"/>
      <c r="L59" s="24">
        <v>60950</v>
      </c>
      <c r="M59" s="25">
        <v>48850</v>
      </c>
      <c r="N59" s="25">
        <v>49100</v>
      </c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7">
        <f t="shared" si="4"/>
        <v>3</v>
      </c>
      <c r="AB59" s="23">
        <f t="shared" si="5"/>
        <v>52966.67</v>
      </c>
      <c r="AC59" s="23">
        <f t="shared" si="6"/>
        <v>52966.67</v>
      </c>
      <c r="AD59" s="18">
        <f t="shared" si="7"/>
        <v>13.055189938523263</v>
      </c>
    </row>
    <row r="60" spans="1:30" s="2" customFormat="1" ht="39.75" customHeight="1">
      <c r="A60" s="14">
        <v>43</v>
      </c>
      <c r="B60" s="15"/>
      <c r="C60" s="28" t="s">
        <v>107</v>
      </c>
      <c r="D60" s="17" t="s">
        <v>65</v>
      </c>
      <c r="E60" s="18">
        <v>1</v>
      </c>
      <c r="F60" s="19"/>
      <c r="G60" s="20"/>
      <c r="H60" s="21"/>
      <c r="I60" s="21"/>
      <c r="J60" s="22">
        <v>1</v>
      </c>
      <c r="K60" s="23"/>
      <c r="L60" s="24">
        <v>21330</v>
      </c>
      <c r="M60" s="25">
        <v>16380</v>
      </c>
      <c r="N60" s="25">
        <v>17880</v>
      </c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7">
        <f t="shared" si="4"/>
        <v>3</v>
      </c>
      <c r="AB60" s="23">
        <f t="shared" si="5"/>
        <v>18530</v>
      </c>
      <c r="AC60" s="23">
        <f t="shared" si="6"/>
        <v>18530</v>
      </c>
      <c r="AD60" s="18">
        <f t="shared" si="7"/>
        <v>13.697830703180847</v>
      </c>
    </row>
    <row r="61" spans="1:30" s="2" customFormat="1" ht="39.75" customHeight="1">
      <c r="A61" s="14">
        <v>44</v>
      </c>
      <c r="B61" s="15"/>
      <c r="C61" s="28" t="s">
        <v>108</v>
      </c>
      <c r="D61" s="17" t="s">
        <v>65</v>
      </c>
      <c r="E61" s="18">
        <v>1</v>
      </c>
      <c r="F61" s="19"/>
      <c r="G61" s="20"/>
      <c r="H61" s="21"/>
      <c r="I61" s="21"/>
      <c r="J61" s="22">
        <v>1</v>
      </c>
      <c r="K61" s="23"/>
      <c r="L61" s="24">
        <v>4785</v>
      </c>
      <c r="M61" s="25">
        <v>3960</v>
      </c>
      <c r="N61" s="25">
        <v>5100</v>
      </c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7">
        <f t="shared" si="4"/>
        <v>3</v>
      </c>
      <c r="AB61" s="23">
        <f t="shared" si="5"/>
        <v>4615</v>
      </c>
      <c r="AC61" s="23">
        <f t="shared" si="6"/>
        <v>4615</v>
      </c>
      <c r="AD61" s="18">
        <f t="shared" si="7"/>
        <v>12.756364215871535</v>
      </c>
    </row>
    <row r="62" spans="1:30" s="2" customFormat="1" ht="39.75" customHeight="1">
      <c r="A62" s="14">
        <v>45</v>
      </c>
      <c r="B62" s="15"/>
      <c r="C62" s="28" t="s">
        <v>109</v>
      </c>
      <c r="D62" s="17" t="s">
        <v>65</v>
      </c>
      <c r="E62" s="18">
        <v>1</v>
      </c>
      <c r="F62" s="19"/>
      <c r="G62" s="20"/>
      <c r="H62" s="21"/>
      <c r="I62" s="21"/>
      <c r="J62" s="22">
        <v>1</v>
      </c>
      <c r="K62" s="23"/>
      <c r="L62" s="24">
        <v>55920</v>
      </c>
      <c r="M62" s="25">
        <v>45320</v>
      </c>
      <c r="N62" s="25">
        <v>45730</v>
      </c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7">
        <f t="shared" si="4"/>
        <v>3</v>
      </c>
      <c r="AB62" s="23">
        <f t="shared" si="5"/>
        <v>48990</v>
      </c>
      <c r="AC62" s="23">
        <f t="shared" si="6"/>
        <v>48990</v>
      </c>
      <c r="AD62" s="18">
        <f t="shared" si="7"/>
        <v>12.25771831578081</v>
      </c>
    </row>
    <row r="63" spans="1:30" s="2" customFormat="1" ht="39.75" customHeight="1">
      <c r="A63" s="14">
        <v>46</v>
      </c>
      <c r="B63" s="15"/>
      <c r="C63" s="28" t="s">
        <v>110</v>
      </c>
      <c r="D63" s="17" t="s">
        <v>65</v>
      </c>
      <c r="E63" s="18">
        <v>1</v>
      </c>
      <c r="F63" s="19"/>
      <c r="G63" s="20"/>
      <c r="H63" s="21"/>
      <c r="I63" s="21"/>
      <c r="J63" s="22">
        <v>1</v>
      </c>
      <c r="K63" s="23"/>
      <c r="L63" s="24">
        <v>24800</v>
      </c>
      <c r="M63" s="25">
        <v>17600</v>
      </c>
      <c r="N63" s="25">
        <v>19500</v>
      </c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7">
        <f t="shared" si="4"/>
        <v>3</v>
      </c>
      <c r="AB63" s="23">
        <f t="shared" si="5"/>
        <v>20633.34</v>
      </c>
      <c r="AC63" s="23">
        <f t="shared" si="6"/>
        <v>20633.34</v>
      </c>
      <c r="AD63" s="18">
        <f t="shared" si="7"/>
        <v>18.084315520667065</v>
      </c>
    </row>
    <row r="64" spans="1:30" s="2" customFormat="1" ht="39.75" customHeight="1">
      <c r="A64" s="14">
        <v>47</v>
      </c>
      <c r="B64" s="15"/>
      <c r="C64" s="28" t="s">
        <v>111</v>
      </c>
      <c r="D64" s="17" t="s">
        <v>65</v>
      </c>
      <c r="E64" s="18">
        <v>1</v>
      </c>
      <c r="F64" s="19"/>
      <c r="G64" s="20"/>
      <c r="H64" s="21"/>
      <c r="I64" s="21"/>
      <c r="J64" s="22">
        <v>1</v>
      </c>
      <c r="K64" s="23"/>
      <c r="L64" s="24">
        <v>48000</v>
      </c>
      <c r="M64" s="25">
        <v>36960</v>
      </c>
      <c r="N64" s="25">
        <v>38000</v>
      </c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7">
        <f t="shared" si="4"/>
        <v>3</v>
      </c>
      <c r="AB64" s="23">
        <f t="shared" si="5"/>
        <v>40986.67</v>
      </c>
      <c r="AC64" s="23">
        <f t="shared" si="6"/>
        <v>40986.67</v>
      </c>
      <c r="AD64" s="18">
        <f t="shared" si="7"/>
        <v>14.872991650070578</v>
      </c>
    </row>
    <row r="65" spans="1:30" s="2" customFormat="1" ht="39.75" customHeight="1">
      <c r="A65" s="14">
        <v>48</v>
      </c>
      <c r="B65" s="15"/>
      <c r="C65" s="28" t="s">
        <v>112</v>
      </c>
      <c r="D65" s="17" t="s">
        <v>65</v>
      </c>
      <c r="E65" s="18">
        <v>1</v>
      </c>
      <c r="F65" s="19"/>
      <c r="G65" s="20"/>
      <c r="H65" s="21"/>
      <c r="I65" s="21"/>
      <c r="J65" s="22">
        <v>1</v>
      </c>
      <c r="K65" s="23"/>
      <c r="L65" s="24">
        <v>53200</v>
      </c>
      <c r="M65" s="25">
        <v>43120</v>
      </c>
      <c r="N65" s="25">
        <v>44900</v>
      </c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7">
        <f t="shared" si="4"/>
        <v>3</v>
      </c>
      <c r="AB65" s="23">
        <f t="shared" si="5"/>
        <v>47073.340000000004</v>
      </c>
      <c r="AC65" s="23">
        <f t="shared" si="6"/>
        <v>47073.340000000004</v>
      </c>
      <c r="AD65" s="18">
        <f t="shared" si="7"/>
        <v>11.42892179903842</v>
      </c>
    </row>
    <row r="66" spans="1:30" s="2" customFormat="1" ht="39.75" customHeight="1">
      <c r="A66" s="14">
        <v>49</v>
      </c>
      <c r="B66" s="15"/>
      <c r="C66" s="28" t="s">
        <v>113</v>
      </c>
      <c r="D66" s="17" t="s">
        <v>65</v>
      </c>
      <c r="E66" s="18">
        <v>1</v>
      </c>
      <c r="F66" s="19"/>
      <c r="G66" s="20"/>
      <c r="H66" s="21"/>
      <c r="I66" s="21"/>
      <c r="J66" s="22">
        <v>1</v>
      </c>
      <c r="K66" s="23"/>
      <c r="L66" s="24">
        <v>179400</v>
      </c>
      <c r="M66" s="25">
        <v>145200</v>
      </c>
      <c r="N66" s="25">
        <v>147300</v>
      </c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7">
        <f t="shared" si="4"/>
        <v>3</v>
      </c>
      <c r="AB66" s="23">
        <f t="shared" si="5"/>
        <v>157300</v>
      </c>
      <c r="AC66" s="23">
        <f t="shared" si="6"/>
        <v>157300</v>
      </c>
      <c r="AD66" s="18">
        <f t="shared" si="7"/>
        <v>12.185595668503888</v>
      </c>
    </row>
    <row r="67" spans="1:30" s="2" customFormat="1" ht="39.75" customHeight="1">
      <c r="A67" s="14">
        <v>50</v>
      </c>
      <c r="B67" s="15"/>
      <c r="C67" s="28" t="s">
        <v>114</v>
      </c>
      <c r="D67" s="17" t="s">
        <v>65</v>
      </c>
      <c r="E67" s="18">
        <v>1</v>
      </c>
      <c r="F67" s="19"/>
      <c r="G67" s="20"/>
      <c r="H67" s="21"/>
      <c r="I67" s="21"/>
      <c r="J67" s="22">
        <v>1</v>
      </c>
      <c r="K67" s="23"/>
      <c r="L67" s="24">
        <v>9010</v>
      </c>
      <c r="M67" s="25">
        <v>6070</v>
      </c>
      <c r="N67" s="25">
        <v>7170</v>
      </c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7">
        <f t="shared" si="4"/>
        <v>3</v>
      </c>
      <c r="AB67" s="23">
        <f t="shared" si="5"/>
        <v>7416.67</v>
      </c>
      <c r="AC67" s="23">
        <f t="shared" si="6"/>
        <v>7416.67</v>
      </c>
      <c r="AD67" s="18">
        <f t="shared" si="7"/>
        <v>20.028401573145064</v>
      </c>
    </row>
    <row r="68" spans="1:30" s="2" customFormat="1" ht="39.75" customHeight="1">
      <c r="A68" s="14">
        <v>51</v>
      </c>
      <c r="B68" s="15"/>
      <c r="C68" s="28" t="s">
        <v>115</v>
      </c>
      <c r="D68" s="17" t="s">
        <v>65</v>
      </c>
      <c r="E68" s="18">
        <v>1</v>
      </c>
      <c r="F68" s="19"/>
      <c r="G68" s="20"/>
      <c r="H68" s="21"/>
      <c r="I68" s="21"/>
      <c r="J68" s="22">
        <v>1</v>
      </c>
      <c r="K68" s="23"/>
      <c r="L68" s="24">
        <v>18120</v>
      </c>
      <c r="M68" s="25">
        <v>12320</v>
      </c>
      <c r="N68" s="25">
        <v>13620</v>
      </c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7">
        <f t="shared" si="4"/>
        <v>3</v>
      </c>
      <c r="AB68" s="23">
        <f t="shared" si="5"/>
        <v>14686.67</v>
      </c>
      <c r="AC68" s="23">
        <f t="shared" si="6"/>
        <v>14686.67</v>
      </c>
      <c r="AD68" s="18">
        <f t="shared" si="7"/>
        <v>20.723366578742876</v>
      </c>
    </row>
    <row r="69" spans="1:30" s="2" customFormat="1" ht="39.75" customHeight="1">
      <c r="A69" s="14">
        <v>52</v>
      </c>
      <c r="B69" s="15"/>
      <c r="C69" s="28" t="s">
        <v>116</v>
      </c>
      <c r="D69" s="17" t="s">
        <v>65</v>
      </c>
      <c r="E69" s="18">
        <v>1</v>
      </c>
      <c r="F69" s="19"/>
      <c r="G69" s="20"/>
      <c r="H69" s="21"/>
      <c r="I69" s="21"/>
      <c r="J69" s="22">
        <v>1</v>
      </c>
      <c r="K69" s="23"/>
      <c r="L69" s="24">
        <v>97400</v>
      </c>
      <c r="M69" s="25">
        <v>79200</v>
      </c>
      <c r="N69" s="25">
        <v>79200</v>
      </c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7">
        <f t="shared" si="4"/>
        <v>3</v>
      </c>
      <c r="AB69" s="23">
        <f t="shared" si="5"/>
        <v>85266.67</v>
      </c>
      <c r="AC69" s="23">
        <f t="shared" si="6"/>
        <v>85266.67</v>
      </c>
      <c r="AD69" s="18">
        <f t="shared" si="7"/>
        <v>12.323425905164607</v>
      </c>
    </row>
    <row r="70" spans="1:30" s="2" customFormat="1" ht="39.75" customHeight="1">
      <c r="A70" s="14">
        <v>53</v>
      </c>
      <c r="B70" s="15"/>
      <c r="C70" s="28" t="s">
        <v>117</v>
      </c>
      <c r="D70" s="17" t="s">
        <v>65</v>
      </c>
      <c r="E70" s="18">
        <v>1</v>
      </c>
      <c r="F70" s="19"/>
      <c r="G70" s="20"/>
      <c r="H70" s="21"/>
      <c r="I70" s="21"/>
      <c r="J70" s="22">
        <v>1</v>
      </c>
      <c r="K70" s="23"/>
      <c r="L70" s="24">
        <v>76290</v>
      </c>
      <c r="M70" s="25">
        <v>60280</v>
      </c>
      <c r="N70" s="25">
        <v>60280</v>
      </c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7">
        <f t="shared" si="4"/>
        <v>3</v>
      </c>
      <c r="AB70" s="23">
        <f t="shared" si="5"/>
        <v>65616.67</v>
      </c>
      <c r="AC70" s="23">
        <f t="shared" si="6"/>
        <v>65616.67</v>
      </c>
      <c r="AD70" s="18">
        <f t="shared" si="7"/>
        <v>14.08693524027643</v>
      </c>
    </row>
    <row r="71" spans="1:30" s="2" customFormat="1" ht="39.75" customHeight="1">
      <c r="A71" s="14">
        <v>54</v>
      </c>
      <c r="B71" s="15"/>
      <c r="C71" s="28" t="s">
        <v>118</v>
      </c>
      <c r="D71" s="17" t="s">
        <v>65</v>
      </c>
      <c r="E71" s="18">
        <v>1</v>
      </c>
      <c r="F71" s="19"/>
      <c r="G71" s="20"/>
      <c r="H71" s="21"/>
      <c r="I71" s="21"/>
      <c r="J71" s="22">
        <v>1</v>
      </c>
      <c r="K71" s="23"/>
      <c r="L71" s="24">
        <v>31280</v>
      </c>
      <c r="M71" s="25">
        <v>22880</v>
      </c>
      <c r="N71" s="25">
        <v>24480</v>
      </c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7">
        <f t="shared" si="4"/>
        <v>3</v>
      </c>
      <c r="AB71" s="23">
        <f t="shared" si="5"/>
        <v>26213.34</v>
      </c>
      <c r="AC71" s="23">
        <f t="shared" si="6"/>
        <v>26213.34</v>
      </c>
      <c r="AD71" s="18">
        <f t="shared" si="7"/>
        <v>17.014979074194279</v>
      </c>
    </row>
    <row r="72" spans="1:30" s="2" customFormat="1" ht="39.75" customHeight="1">
      <c r="A72" s="14">
        <v>55</v>
      </c>
      <c r="B72" s="15"/>
      <c r="C72" s="28" t="s">
        <v>119</v>
      </c>
      <c r="D72" s="17" t="s">
        <v>65</v>
      </c>
      <c r="E72" s="18">
        <v>1</v>
      </c>
      <c r="F72" s="19"/>
      <c r="G72" s="20"/>
      <c r="H72" s="21"/>
      <c r="I72" s="21"/>
      <c r="J72" s="22">
        <v>1</v>
      </c>
      <c r="K72" s="23"/>
      <c r="L72" s="31">
        <v>3750</v>
      </c>
      <c r="M72" s="25">
        <v>1850</v>
      </c>
      <c r="N72" s="25">
        <v>2760</v>
      </c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7">
        <f t="shared" si="4"/>
        <v>3</v>
      </c>
      <c r="AB72" s="23">
        <f t="shared" si="5"/>
        <v>2786.67</v>
      </c>
      <c r="AC72" s="23">
        <f t="shared" si="6"/>
        <v>2786.67</v>
      </c>
      <c r="AD72" s="18">
        <f t="shared" si="7"/>
        <v>34.100939842047509</v>
      </c>
    </row>
    <row r="73" spans="1:30" s="2" customFormat="1" ht="39.75" customHeight="1">
      <c r="A73" s="14">
        <v>56</v>
      </c>
      <c r="B73" s="15"/>
      <c r="C73" s="28" t="s">
        <v>120</v>
      </c>
      <c r="D73" s="17" t="s">
        <v>65</v>
      </c>
      <c r="E73" s="18">
        <v>1</v>
      </c>
      <c r="F73" s="19"/>
      <c r="G73" s="20"/>
      <c r="H73" s="21"/>
      <c r="I73" s="21"/>
      <c r="J73" s="22">
        <v>1</v>
      </c>
      <c r="K73" s="23"/>
      <c r="L73" s="24">
        <v>3940</v>
      </c>
      <c r="M73" s="25">
        <v>2730</v>
      </c>
      <c r="N73" s="25">
        <v>3200</v>
      </c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7">
        <f t="shared" si="4"/>
        <v>3</v>
      </c>
      <c r="AB73" s="23">
        <f t="shared" si="5"/>
        <v>3290</v>
      </c>
      <c r="AC73" s="23">
        <f t="shared" si="6"/>
        <v>3290</v>
      </c>
      <c r="AD73" s="18">
        <f t="shared" si="7"/>
        <v>18.541033434650455</v>
      </c>
    </row>
    <row r="74" spans="1:30" s="2" customFormat="1" ht="39.75" customHeight="1">
      <c r="A74" s="14">
        <v>57</v>
      </c>
      <c r="B74" s="15"/>
      <c r="C74" s="28" t="s">
        <v>121</v>
      </c>
      <c r="D74" s="17" t="s">
        <v>65</v>
      </c>
      <c r="E74" s="18">
        <v>1</v>
      </c>
      <c r="F74" s="19"/>
      <c r="G74" s="20"/>
      <c r="H74" s="21"/>
      <c r="I74" s="21"/>
      <c r="J74" s="22">
        <v>1</v>
      </c>
      <c r="K74" s="23"/>
      <c r="L74" s="24">
        <v>26120</v>
      </c>
      <c r="M74" s="25">
        <v>21120</v>
      </c>
      <c r="N74" s="25">
        <v>23000</v>
      </c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7">
        <f t="shared" si="4"/>
        <v>3</v>
      </c>
      <c r="AB74" s="23">
        <f t="shared" si="5"/>
        <v>23413.34</v>
      </c>
      <c r="AC74" s="23">
        <f t="shared" si="6"/>
        <v>23413.34</v>
      </c>
      <c r="AD74" s="18">
        <f t="shared" si="7"/>
        <v>10.786571462362934</v>
      </c>
    </row>
    <row r="75" spans="1:30" s="2" customFormat="1" ht="39.75" customHeight="1">
      <c r="A75" s="14">
        <v>58</v>
      </c>
      <c r="B75" s="15"/>
      <c r="C75" s="28" t="s">
        <v>122</v>
      </c>
      <c r="D75" s="17" t="s">
        <v>65</v>
      </c>
      <c r="E75" s="18">
        <v>1</v>
      </c>
      <c r="F75" s="19"/>
      <c r="G75" s="20"/>
      <c r="H75" s="21"/>
      <c r="I75" s="21"/>
      <c r="J75" s="22">
        <v>1</v>
      </c>
      <c r="K75" s="23"/>
      <c r="L75" s="24">
        <v>11000</v>
      </c>
      <c r="M75" s="25">
        <v>6072</v>
      </c>
      <c r="N75" s="25">
        <v>6950</v>
      </c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7">
        <f t="shared" si="4"/>
        <v>3</v>
      </c>
      <c r="AB75" s="23">
        <f t="shared" si="5"/>
        <v>8007.34</v>
      </c>
      <c r="AC75" s="23">
        <f t="shared" si="6"/>
        <v>8007.34</v>
      </c>
      <c r="AD75" s="18">
        <f t="shared" si="7"/>
        <v>32.827911499792968</v>
      </c>
    </row>
    <row r="76" spans="1:30" s="2" customFormat="1" ht="39.75" customHeight="1">
      <c r="A76" s="14">
        <v>59</v>
      </c>
      <c r="B76" s="15"/>
      <c r="C76" s="28" t="s">
        <v>123</v>
      </c>
      <c r="D76" s="17" t="s">
        <v>65</v>
      </c>
      <c r="E76" s="18">
        <v>1</v>
      </c>
      <c r="F76" s="19"/>
      <c r="G76" s="20"/>
      <c r="H76" s="21"/>
      <c r="I76" s="21"/>
      <c r="J76" s="22">
        <v>1</v>
      </c>
      <c r="K76" s="23"/>
      <c r="L76" s="24">
        <v>9450</v>
      </c>
      <c r="M76" s="25">
        <v>6952</v>
      </c>
      <c r="N76" s="25">
        <v>7300</v>
      </c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7">
        <f t="shared" si="4"/>
        <v>3</v>
      </c>
      <c r="AB76" s="23">
        <f t="shared" si="5"/>
        <v>7900.67</v>
      </c>
      <c r="AC76" s="23">
        <f t="shared" si="6"/>
        <v>7900.67</v>
      </c>
      <c r="AD76" s="18">
        <f t="shared" si="7"/>
        <v>17.12509403363109</v>
      </c>
    </row>
    <row r="77" spans="1:30" s="2" customFormat="1" ht="39.75" customHeight="1">
      <c r="A77" s="14">
        <v>60</v>
      </c>
      <c r="B77" s="15"/>
      <c r="C77" s="28" t="s">
        <v>124</v>
      </c>
      <c r="D77" s="17" t="s">
        <v>65</v>
      </c>
      <c r="E77" s="18">
        <v>1</v>
      </c>
      <c r="F77" s="19"/>
      <c r="G77" s="20"/>
      <c r="H77" s="21"/>
      <c r="I77" s="21"/>
      <c r="J77" s="22">
        <v>1</v>
      </c>
      <c r="K77" s="23"/>
      <c r="L77" s="24">
        <v>2100</v>
      </c>
      <c r="M77" s="25">
        <v>1480</v>
      </c>
      <c r="N77" s="25">
        <v>1820</v>
      </c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7">
        <f t="shared" si="4"/>
        <v>3</v>
      </c>
      <c r="AB77" s="23">
        <f t="shared" si="5"/>
        <v>1800</v>
      </c>
      <c r="AC77" s="23">
        <f t="shared" si="6"/>
        <v>1800</v>
      </c>
      <c r="AD77" s="18">
        <f t="shared" si="7"/>
        <v>17.249082995844471</v>
      </c>
    </row>
    <row r="78" spans="1:30" s="2" customFormat="1" ht="39.75" customHeight="1">
      <c r="A78" s="14">
        <v>61</v>
      </c>
      <c r="B78" s="15"/>
      <c r="C78" s="28" t="s">
        <v>125</v>
      </c>
      <c r="D78" s="17" t="s">
        <v>65</v>
      </c>
      <c r="E78" s="18">
        <v>1</v>
      </c>
      <c r="F78" s="19"/>
      <c r="G78" s="20"/>
      <c r="H78" s="21"/>
      <c r="I78" s="21"/>
      <c r="J78" s="22">
        <v>1</v>
      </c>
      <c r="K78" s="23"/>
      <c r="L78" s="24">
        <v>2200</v>
      </c>
      <c r="M78" s="25">
        <v>1320</v>
      </c>
      <c r="N78" s="25">
        <v>1640</v>
      </c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7">
        <f t="shared" si="4"/>
        <v>3</v>
      </c>
      <c r="AB78" s="23">
        <f t="shared" si="5"/>
        <v>1720</v>
      </c>
      <c r="AC78" s="23">
        <f t="shared" si="6"/>
        <v>1720</v>
      </c>
      <c r="AD78" s="18">
        <f t="shared" si="7"/>
        <v>25.896578431767541</v>
      </c>
    </row>
    <row r="79" spans="1:30" s="2" customFormat="1" ht="39.75" customHeight="1">
      <c r="A79" s="14">
        <v>62</v>
      </c>
      <c r="B79" s="15"/>
      <c r="C79" s="28" t="s">
        <v>126</v>
      </c>
      <c r="D79" s="17" t="s">
        <v>65</v>
      </c>
      <c r="E79" s="18">
        <v>1</v>
      </c>
      <c r="F79" s="19"/>
      <c r="G79" s="20"/>
      <c r="H79" s="21"/>
      <c r="I79" s="21"/>
      <c r="J79" s="22">
        <v>1</v>
      </c>
      <c r="K79" s="23"/>
      <c r="L79" s="24">
        <v>2100</v>
      </c>
      <c r="M79" s="25">
        <v>1232</v>
      </c>
      <c r="N79" s="25">
        <v>1740</v>
      </c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7">
        <f t="shared" si="4"/>
        <v>3</v>
      </c>
      <c r="AB79" s="23">
        <f t="shared" si="5"/>
        <v>1690.67</v>
      </c>
      <c r="AC79" s="23">
        <f t="shared" si="6"/>
        <v>1690.67</v>
      </c>
      <c r="AD79" s="18">
        <f t="shared" si="7"/>
        <v>25.794380236682258</v>
      </c>
    </row>
    <row r="80" spans="1:30" s="2" customFormat="1" ht="39.75" customHeight="1">
      <c r="A80" s="14">
        <v>63</v>
      </c>
      <c r="B80" s="15"/>
      <c r="C80" s="28" t="s">
        <v>127</v>
      </c>
      <c r="D80" s="17" t="s">
        <v>65</v>
      </c>
      <c r="E80" s="18">
        <v>1</v>
      </c>
      <c r="F80" s="19"/>
      <c r="G80" s="20"/>
      <c r="H80" s="21"/>
      <c r="I80" s="21"/>
      <c r="J80" s="22">
        <v>1</v>
      </c>
      <c r="K80" s="23"/>
      <c r="L80" s="24">
        <v>28600</v>
      </c>
      <c r="M80" s="25">
        <v>22000</v>
      </c>
      <c r="N80" s="25">
        <v>24200</v>
      </c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7">
        <f t="shared" si="4"/>
        <v>3</v>
      </c>
      <c r="AB80" s="23">
        <f t="shared" si="5"/>
        <v>24933.34</v>
      </c>
      <c r="AC80" s="23">
        <f t="shared" si="6"/>
        <v>24933.34</v>
      </c>
      <c r="AD80" s="18">
        <f t="shared" si="7"/>
        <v>13.478160204907519</v>
      </c>
    </row>
    <row r="81" spans="1:30" s="2" customFormat="1" ht="39.75" customHeight="1">
      <c r="A81" s="14">
        <v>64</v>
      </c>
      <c r="B81" s="15"/>
      <c r="C81" s="28" t="s">
        <v>128</v>
      </c>
      <c r="D81" s="17" t="s">
        <v>65</v>
      </c>
      <c r="E81" s="18">
        <v>1</v>
      </c>
      <c r="F81" s="19"/>
      <c r="G81" s="20"/>
      <c r="H81" s="21"/>
      <c r="I81" s="21"/>
      <c r="J81" s="22">
        <v>1</v>
      </c>
      <c r="K81" s="23"/>
      <c r="L81" s="24">
        <v>21300</v>
      </c>
      <c r="M81" s="25">
        <v>16720</v>
      </c>
      <c r="N81" s="25">
        <v>17900</v>
      </c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7">
        <f t="shared" si="4"/>
        <v>3</v>
      </c>
      <c r="AB81" s="23">
        <f t="shared" si="5"/>
        <v>18640</v>
      </c>
      <c r="AC81" s="23">
        <f t="shared" si="6"/>
        <v>18640</v>
      </c>
      <c r="AD81" s="18">
        <f t="shared" si="7"/>
        <v>12.757415976575393</v>
      </c>
    </row>
    <row r="82" spans="1:30" s="2" customFormat="1" ht="39.75" customHeight="1">
      <c r="A82" s="14">
        <v>65</v>
      </c>
      <c r="B82" s="15"/>
      <c r="C82" s="28" t="s">
        <v>129</v>
      </c>
      <c r="D82" s="17" t="s">
        <v>65</v>
      </c>
      <c r="E82" s="18">
        <v>1</v>
      </c>
      <c r="F82" s="19"/>
      <c r="G82" s="20"/>
      <c r="H82" s="21"/>
      <c r="I82" s="21"/>
      <c r="J82" s="22">
        <v>1</v>
      </c>
      <c r="K82" s="23"/>
      <c r="L82" s="24">
        <v>9400</v>
      </c>
      <c r="M82" s="25">
        <v>6512</v>
      </c>
      <c r="N82" s="25">
        <v>8450</v>
      </c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7">
        <f t="shared" ref="AA82:AA113" si="8">COUNTIF(K82:Z82,"&gt;0")</f>
        <v>3</v>
      </c>
      <c r="AB82" s="23">
        <f t="shared" ref="AB82:AB114" si="9">CEILING(SUM(K82:Z82)/COUNTIF(K82:Z82,"&gt;0"),0.01)</f>
        <v>8120.67</v>
      </c>
      <c r="AC82" s="23">
        <f t="shared" ref="AC82:AC113" si="10">AB82*E82</f>
        <v>8120.67</v>
      </c>
      <c r="AD82" s="18">
        <f t="shared" ref="AD82:AD114" si="11">STDEV(K82:Z82)/AB82*100</f>
        <v>18.12531710362023</v>
      </c>
    </row>
    <row r="83" spans="1:30" s="2" customFormat="1" ht="39.75" customHeight="1">
      <c r="A83" s="14">
        <v>66</v>
      </c>
      <c r="B83" s="15"/>
      <c r="C83" s="28" t="s">
        <v>130</v>
      </c>
      <c r="D83" s="17" t="s">
        <v>65</v>
      </c>
      <c r="E83" s="18">
        <v>1</v>
      </c>
      <c r="F83" s="19"/>
      <c r="G83" s="20"/>
      <c r="H83" s="21"/>
      <c r="I83" s="21"/>
      <c r="J83" s="22">
        <v>1</v>
      </c>
      <c r="K83" s="23"/>
      <c r="L83" s="24">
        <v>199400</v>
      </c>
      <c r="M83" s="25">
        <v>158400</v>
      </c>
      <c r="N83" s="25">
        <v>164200</v>
      </c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7">
        <f t="shared" si="8"/>
        <v>3</v>
      </c>
      <c r="AB83" s="23">
        <f t="shared" si="9"/>
        <v>174000</v>
      </c>
      <c r="AC83" s="23">
        <f t="shared" si="10"/>
        <v>174000</v>
      </c>
      <c r="AD83" s="18">
        <f t="shared" si="11"/>
        <v>12.751370001444043</v>
      </c>
    </row>
    <row r="84" spans="1:30" s="2" customFormat="1" ht="39.75" customHeight="1">
      <c r="A84" s="14">
        <v>67</v>
      </c>
      <c r="B84" s="15"/>
      <c r="C84" s="28" t="s">
        <v>131</v>
      </c>
      <c r="D84" s="17" t="s">
        <v>65</v>
      </c>
      <c r="E84" s="18">
        <v>1</v>
      </c>
      <c r="F84" s="19"/>
      <c r="G84" s="20"/>
      <c r="H84" s="21"/>
      <c r="I84" s="21"/>
      <c r="J84" s="22">
        <v>1</v>
      </c>
      <c r="K84" s="23"/>
      <c r="L84" s="24">
        <v>33500</v>
      </c>
      <c r="M84" s="25">
        <v>26400</v>
      </c>
      <c r="N84" s="25">
        <v>27100</v>
      </c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7">
        <f t="shared" si="8"/>
        <v>3</v>
      </c>
      <c r="AB84" s="23">
        <f t="shared" si="9"/>
        <v>29000</v>
      </c>
      <c r="AC84" s="23">
        <f t="shared" si="10"/>
        <v>29000</v>
      </c>
      <c r="AD84" s="18">
        <f t="shared" si="11"/>
        <v>13.492412101044035</v>
      </c>
    </row>
    <row r="85" spans="1:30" s="2" customFormat="1" ht="39.75" customHeight="1">
      <c r="A85" s="14">
        <v>68</v>
      </c>
      <c r="B85" s="15"/>
      <c r="C85" s="28" t="s">
        <v>132</v>
      </c>
      <c r="D85" s="17" t="s">
        <v>65</v>
      </c>
      <c r="E85" s="18">
        <v>1</v>
      </c>
      <c r="F85" s="19"/>
      <c r="G85" s="20"/>
      <c r="H85" s="21"/>
      <c r="I85" s="21"/>
      <c r="J85" s="22">
        <v>1</v>
      </c>
      <c r="K85" s="23"/>
      <c r="L85" s="24">
        <v>8830</v>
      </c>
      <c r="M85" s="25">
        <v>5810</v>
      </c>
      <c r="N85" s="25">
        <v>6900</v>
      </c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7">
        <f t="shared" si="8"/>
        <v>3</v>
      </c>
      <c r="AB85" s="23">
        <f t="shared" si="9"/>
        <v>7180</v>
      </c>
      <c r="AC85" s="23">
        <f t="shared" si="10"/>
        <v>7180</v>
      </c>
      <c r="AD85" s="18">
        <f t="shared" si="11"/>
        <v>21.300087264147365</v>
      </c>
    </row>
    <row r="86" spans="1:30" s="2" customFormat="1" ht="39.75" customHeight="1">
      <c r="A86" s="14">
        <v>69</v>
      </c>
      <c r="B86" s="15"/>
      <c r="C86" s="28" t="s">
        <v>133</v>
      </c>
      <c r="D86" s="17" t="s">
        <v>65</v>
      </c>
      <c r="E86" s="18">
        <v>1</v>
      </c>
      <c r="F86" s="19"/>
      <c r="G86" s="20"/>
      <c r="H86" s="21"/>
      <c r="I86" s="21"/>
      <c r="J86" s="22">
        <v>1</v>
      </c>
      <c r="K86" s="23"/>
      <c r="L86" s="24">
        <v>8900</v>
      </c>
      <c r="M86" s="25">
        <v>6600</v>
      </c>
      <c r="N86" s="25">
        <v>7200</v>
      </c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7">
        <f t="shared" si="8"/>
        <v>3</v>
      </c>
      <c r="AB86" s="23">
        <f t="shared" si="9"/>
        <v>7566.67</v>
      </c>
      <c r="AC86" s="23">
        <f t="shared" si="10"/>
        <v>7566.67</v>
      </c>
      <c r="AD86" s="18">
        <f t="shared" si="11"/>
        <v>15.766979986505071</v>
      </c>
    </row>
    <row r="87" spans="1:30" s="2" customFormat="1" ht="39.75" customHeight="1">
      <c r="A87" s="14">
        <v>70</v>
      </c>
      <c r="B87" s="15"/>
      <c r="C87" s="28" t="s">
        <v>134</v>
      </c>
      <c r="D87" s="17" t="s">
        <v>65</v>
      </c>
      <c r="E87" s="18">
        <v>1</v>
      </c>
      <c r="F87" s="19"/>
      <c r="G87" s="20"/>
      <c r="H87" s="21"/>
      <c r="I87" s="21"/>
      <c r="J87" s="22">
        <v>1</v>
      </c>
      <c r="K87" s="23"/>
      <c r="L87" s="24">
        <v>49330</v>
      </c>
      <c r="M87" s="25">
        <v>38630</v>
      </c>
      <c r="N87" s="25">
        <v>41690</v>
      </c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7">
        <f t="shared" si="8"/>
        <v>3</v>
      </c>
      <c r="AB87" s="23">
        <f t="shared" si="9"/>
        <v>43216.67</v>
      </c>
      <c r="AC87" s="23">
        <f t="shared" si="10"/>
        <v>43216.67</v>
      </c>
      <c r="AD87" s="18">
        <f t="shared" si="11"/>
        <v>12.751900324885939</v>
      </c>
    </row>
    <row r="88" spans="1:30" s="2" customFormat="1" ht="39.75" customHeight="1">
      <c r="A88" s="14">
        <v>71</v>
      </c>
      <c r="B88" s="15"/>
      <c r="C88" s="28" t="s">
        <v>135</v>
      </c>
      <c r="D88" s="17" t="s">
        <v>65</v>
      </c>
      <c r="E88" s="18">
        <v>1</v>
      </c>
      <c r="F88" s="19"/>
      <c r="G88" s="20"/>
      <c r="H88" s="21"/>
      <c r="I88" s="21"/>
      <c r="J88" s="22">
        <v>1</v>
      </c>
      <c r="K88" s="23"/>
      <c r="L88" s="24">
        <v>23000</v>
      </c>
      <c r="M88" s="25">
        <v>16720</v>
      </c>
      <c r="N88" s="25">
        <v>17400</v>
      </c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7">
        <f t="shared" si="8"/>
        <v>3</v>
      </c>
      <c r="AB88" s="23">
        <f t="shared" si="9"/>
        <v>19040</v>
      </c>
      <c r="AC88" s="23">
        <f t="shared" si="10"/>
        <v>19040</v>
      </c>
      <c r="AD88" s="18">
        <f t="shared" si="11"/>
        <v>18.100175155337826</v>
      </c>
    </row>
    <row r="89" spans="1:30" s="2" customFormat="1" ht="39.75" customHeight="1">
      <c r="A89" s="14">
        <v>72</v>
      </c>
      <c r="B89" s="15"/>
      <c r="C89" s="28" t="s">
        <v>136</v>
      </c>
      <c r="D89" s="17" t="s">
        <v>65</v>
      </c>
      <c r="E89" s="18">
        <v>1</v>
      </c>
      <c r="F89" s="19"/>
      <c r="G89" s="20"/>
      <c r="H89" s="21"/>
      <c r="I89" s="21"/>
      <c r="J89" s="22">
        <v>1</v>
      </c>
      <c r="K89" s="23"/>
      <c r="L89" s="24">
        <v>19520</v>
      </c>
      <c r="M89" s="25">
        <v>14520</v>
      </c>
      <c r="N89" s="25">
        <v>15300</v>
      </c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7">
        <f t="shared" si="8"/>
        <v>3</v>
      </c>
      <c r="AB89" s="23">
        <f t="shared" si="9"/>
        <v>16446.670000000002</v>
      </c>
      <c r="AC89" s="23">
        <f t="shared" si="10"/>
        <v>16446.670000000002</v>
      </c>
      <c r="AD89" s="18">
        <f t="shared" si="11"/>
        <v>16.355932208646038</v>
      </c>
    </row>
    <row r="90" spans="1:30" s="2" customFormat="1" ht="39.75" customHeight="1">
      <c r="A90" s="14">
        <v>73</v>
      </c>
      <c r="B90" s="15"/>
      <c r="C90" s="28" t="s">
        <v>137</v>
      </c>
      <c r="D90" s="17" t="s">
        <v>65</v>
      </c>
      <c r="E90" s="18">
        <v>1</v>
      </c>
      <c r="F90" s="19"/>
      <c r="G90" s="20"/>
      <c r="H90" s="21"/>
      <c r="I90" s="21"/>
      <c r="J90" s="22">
        <v>1</v>
      </c>
      <c r="K90" s="23"/>
      <c r="L90" s="24">
        <v>23000</v>
      </c>
      <c r="M90" s="25">
        <v>17160</v>
      </c>
      <c r="N90" s="25">
        <v>18200</v>
      </c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7">
        <f t="shared" si="8"/>
        <v>3</v>
      </c>
      <c r="AB90" s="23">
        <f t="shared" si="9"/>
        <v>19453.34</v>
      </c>
      <c r="AC90" s="23">
        <f t="shared" si="10"/>
        <v>19453.34</v>
      </c>
      <c r="AD90" s="18">
        <f t="shared" si="11"/>
        <v>16.013753927458861</v>
      </c>
    </row>
    <row r="91" spans="1:30" s="2" customFormat="1" ht="39.75" customHeight="1">
      <c r="A91" s="14">
        <v>74</v>
      </c>
      <c r="B91" s="15"/>
      <c r="C91" s="28" t="s">
        <v>138</v>
      </c>
      <c r="D91" s="17" t="s">
        <v>65</v>
      </c>
      <c r="E91" s="18">
        <v>1</v>
      </c>
      <c r="F91" s="19"/>
      <c r="G91" s="20"/>
      <c r="H91" s="21"/>
      <c r="I91" s="21"/>
      <c r="J91" s="22">
        <v>1</v>
      </c>
      <c r="K91" s="23"/>
      <c r="L91" s="24">
        <v>22264</v>
      </c>
      <c r="M91" s="25">
        <v>22264</v>
      </c>
      <c r="N91" s="25">
        <v>24050</v>
      </c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7">
        <f t="shared" si="8"/>
        <v>3</v>
      </c>
      <c r="AB91" s="23">
        <f t="shared" si="9"/>
        <v>22859.34</v>
      </c>
      <c r="AC91" s="23">
        <f t="shared" si="10"/>
        <v>22859.34</v>
      </c>
      <c r="AD91" s="18">
        <f t="shared" si="11"/>
        <v>4.5108370616679698</v>
      </c>
    </row>
    <row r="92" spans="1:30" s="2" customFormat="1" ht="39.75" customHeight="1">
      <c r="A92" s="14">
        <v>75</v>
      </c>
      <c r="B92" s="15"/>
      <c r="C92" s="28" t="s">
        <v>139</v>
      </c>
      <c r="D92" s="17" t="s">
        <v>65</v>
      </c>
      <c r="E92" s="18">
        <v>1</v>
      </c>
      <c r="F92" s="19"/>
      <c r="G92" s="20"/>
      <c r="H92" s="21"/>
      <c r="I92" s="21"/>
      <c r="J92" s="22">
        <v>1</v>
      </c>
      <c r="K92" s="23"/>
      <c r="L92" s="24">
        <v>28640</v>
      </c>
      <c r="M92" s="25">
        <v>20240</v>
      </c>
      <c r="N92" s="25">
        <v>21650</v>
      </c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7">
        <f t="shared" si="8"/>
        <v>3</v>
      </c>
      <c r="AB92" s="23">
        <f t="shared" si="9"/>
        <v>23510</v>
      </c>
      <c r="AC92" s="23">
        <f t="shared" si="10"/>
        <v>23510</v>
      </c>
      <c r="AD92" s="18">
        <f t="shared" si="11"/>
        <v>19.133558820789123</v>
      </c>
    </row>
    <row r="93" spans="1:30" s="2" customFormat="1" ht="39.75" customHeight="1">
      <c r="A93" s="14">
        <v>76</v>
      </c>
      <c r="B93" s="15"/>
      <c r="C93" s="28" t="s">
        <v>140</v>
      </c>
      <c r="D93" s="17" t="s">
        <v>65</v>
      </c>
      <c r="E93" s="18">
        <v>1</v>
      </c>
      <c r="F93" s="19"/>
      <c r="G93" s="20"/>
      <c r="H93" s="21"/>
      <c r="I93" s="21"/>
      <c r="J93" s="22">
        <v>1</v>
      </c>
      <c r="K93" s="23"/>
      <c r="L93" s="24">
        <v>21020</v>
      </c>
      <c r="M93" s="25">
        <v>16020</v>
      </c>
      <c r="N93" s="25">
        <v>16900</v>
      </c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7">
        <f t="shared" si="8"/>
        <v>3</v>
      </c>
      <c r="AB93" s="23">
        <f t="shared" si="9"/>
        <v>17980</v>
      </c>
      <c r="AC93" s="23">
        <f t="shared" si="10"/>
        <v>17980</v>
      </c>
      <c r="AD93" s="18">
        <f t="shared" si="11"/>
        <v>14.845562287611008</v>
      </c>
    </row>
    <row r="94" spans="1:30" s="2" customFormat="1" ht="39.75" customHeight="1">
      <c r="A94" s="14">
        <v>77</v>
      </c>
      <c r="B94" s="15"/>
      <c r="C94" s="28" t="s">
        <v>141</v>
      </c>
      <c r="D94" s="17" t="s">
        <v>65</v>
      </c>
      <c r="E94" s="18">
        <v>1</v>
      </c>
      <c r="F94" s="19"/>
      <c r="G94" s="20"/>
      <c r="H94" s="21"/>
      <c r="I94" s="21"/>
      <c r="J94" s="22">
        <v>1</v>
      </c>
      <c r="K94" s="23"/>
      <c r="L94" s="24">
        <v>21500</v>
      </c>
      <c r="M94" s="25">
        <v>16500</v>
      </c>
      <c r="N94" s="25">
        <v>17400</v>
      </c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7">
        <f t="shared" si="8"/>
        <v>3</v>
      </c>
      <c r="AB94" s="23">
        <f t="shared" si="9"/>
        <v>18466.670000000002</v>
      </c>
      <c r="AC94" s="23">
        <f t="shared" si="10"/>
        <v>18466.670000000002</v>
      </c>
      <c r="AD94" s="18">
        <f t="shared" si="11"/>
        <v>14.432531335384699</v>
      </c>
    </row>
    <row r="95" spans="1:30" s="2" customFormat="1" ht="39.75" customHeight="1">
      <c r="A95" s="14">
        <v>78</v>
      </c>
      <c r="B95" s="15"/>
      <c r="C95" s="28" t="s">
        <v>142</v>
      </c>
      <c r="D95" s="17" t="s">
        <v>65</v>
      </c>
      <c r="E95" s="18">
        <v>1</v>
      </c>
      <c r="F95" s="19"/>
      <c r="G95" s="20"/>
      <c r="H95" s="21"/>
      <c r="I95" s="21"/>
      <c r="J95" s="22">
        <v>1</v>
      </c>
      <c r="K95" s="23"/>
      <c r="L95" s="24">
        <v>21500</v>
      </c>
      <c r="M95" s="25">
        <v>16500</v>
      </c>
      <c r="N95" s="25">
        <v>17400</v>
      </c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7">
        <f t="shared" si="8"/>
        <v>3</v>
      </c>
      <c r="AB95" s="23">
        <f t="shared" si="9"/>
        <v>18466.670000000002</v>
      </c>
      <c r="AC95" s="23">
        <f t="shared" si="10"/>
        <v>18466.670000000002</v>
      </c>
      <c r="AD95" s="18">
        <f t="shared" si="11"/>
        <v>14.432531335384699</v>
      </c>
    </row>
    <row r="96" spans="1:30" s="2" customFormat="1" ht="39.75" customHeight="1">
      <c r="A96" s="14">
        <v>79</v>
      </c>
      <c r="B96" s="15"/>
      <c r="C96" s="28" t="s">
        <v>143</v>
      </c>
      <c r="D96" s="17" t="s">
        <v>65</v>
      </c>
      <c r="E96" s="18">
        <v>1</v>
      </c>
      <c r="F96" s="19"/>
      <c r="G96" s="20"/>
      <c r="H96" s="21"/>
      <c r="I96" s="21"/>
      <c r="J96" s="22">
        <v>1</v>
      </c>
      <c r="K96" s="23"/>
      <c r="L96" s="24">
        <v>61580</v>
      </c>
      <c r="M96" s="25">
        <v>47344</v>
      </c>
      <c r="N96" s="25">
        <v>49850</v>
      </c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7">
        <f t="shared" si="8"/>
        <v>3</v>
      </c>
      <c r="AB96" s="23">
        <f t="shared" si="9"/>
        <v>52924.67</v>
      </c>
      <c r="AC96" s="23">
        <f t="shared" si="10"/>
        <v>52924.67</v>
      </c>
      <c r="AD96" s="18">
        <f t="shared" si="11"/>
        <v>14.359548708778769</v>
      </c>
    </row>
    <row r="97" spans="1:30" s="2" customFormat="1" ht="39.75" customHeight="1">
      <c r="A97" s="14">
        <v>80</v>
      </c>
      <c r="B97" s="15"/>
      <c r="C97" s="28" t="s">
        <v>144</v>
      </c>
      <c r="D97" s="17" t="s">
        <v>65</v>
      </c>
      <c r="E97" s="18">
        <v>1</v>
      </c>
      <c r="F97" s="19"/>
      <c r="G97" s="20"/>
      <c r="H97" s="21"/>
      <c r="I97" s="21"/>
      <c r="J97" s="22">
        <v>1</v>
      </c>
      <c r="K97" s="23"/>
      <c r="L97" s="24">
        <v>2700</v>
      </c>
      <c r="M97" s="25">
        <v>1840</v>
      </c>
      <c r="N97" s="25">
        <v>2450</v>
      </c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7">
        <f t="shared" si="8"/>
        <v>3</v>
      </c>
      <c r="AB97" s="23">
        <f t="shared" si="9"/>
        <v>2330</v>
      </c>
      <c r="AC97" s="23">
        <f t="shared" si="10"/>
        <v>2330</v>
      </c>
      <c r="AD97" s="18">
        <f t="shared" si="11"/>
        <v>18.986262970467525</v>
      </c>
    </row>
    <row r="98" spans="1:30" s="2" customFormat="1" ht="39.75" customHeight="1">
      <c r="A98" s="14">
        <v>81</v>
      </c>
      <c r="B98" s="15"/>
      <c r="C98" s="28" t="s">
        <v>145</v>
      </c>
      <c r="D98" s="17" t="s">
        <v>65</v>
      </c>
      <c r="E98" s="18">
        <v>1</v>
      </c>
      <c r="F98" s="19"/>
      <c r="G98" s="20"/>
      <c r="H98" s="21"/>
      <c r="I98" s="21"/>
      <c r="J98" s="22">
        <v>1</v>
      </c>
      <c r="K98" s="23"/>
      <c r="L98" s="24">
        <v>4990</v>
      </c>
      <c r="M98" s="25">
        <v>3390</v>
      </c>
      <c r="N98" s="25">
        <v>3990</v>
      </c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7">
        <f t="shared" si="8"/>
        <v>3</v>
      </c>
      <c r="AB98" s="23">
        <f t="shared" si="9"/>
        <v>4123.34</v>
      </c>
      <c r="AC98" s="23">
        <f t="shared" si="10"/>
        <v>4123.34</v>
      </c>
      <c r="AD98" s="18">
        <f t="shared" si="11"/>
        <v>19.602806871746576</v>
      </c>
    </row>
    <row r="99" spans="1:30" s="2" customFormat="1" ht="39.75" customHeight="1">
      <c r="A99" s="14">
        <v>82</v>
      </c>
      <c r="B99" s="15"/>
      <c r="C99" s="28" t="s">
        <v>146</v>
      </c>
      <c r="D99" s="17" t="s">
        <v>65</v>
      </c>
      <c r="E99" s="18">
        <v>1</v>
      </c>
      <c r="F99" s="19"/>
      <c r="G99" s="20"/>
      <c r="H99" s="21"/>
      <c r="I99" s="21"/>
      <c r="J99" s="22">
        <v>1</v>
      </c>
      <c r="K99" s="23"/>
      <c r="L99" s="24">
        <v>28410</v>
      </c>
      <c r="M99" s="25">
        <v>22310</v>
      </c>
      <c r="N99" s="25">
        <v>24010</v>
      </c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7">
        <f t="shared" si="8"/>
        <v>3</v>
      </c>
      <c r="AB99" s="23">
        <f t="shared" si="9"/>
        <v>24910</v>
      </c>
      <c r="AC99" s="23">
        <f t="shared" si="10"/>
        <v>24910</v>
      </c>
      <c r="AD99" s="18">
        <f t="shared" si="11"/>
        <v>12.637556193253467</v>
      </c>
    </row>
    <row r="100" spans="1:30" s="2" customFormat="1" ht="39.75" customHeight="1">
      <c r="A100" s="14">
        <v>83</v>
      </c>
      <c r="B100" s="15"/>
      <c r="C100" s="28" t="s">
        <v>147</v>
      </c>
      <c r="D100" s="17" t="s">
        <v>65</v>
      </c>
      <c r="E100" s="18">
        <v>1</v>
      </c>
      <c r="F100" s="19"/>
      <c r="G100" s="20"/>
      <c r="H100" s="21"/>
      <c r="I100" s="21"/>
      <c r="J100" s="22">
        <v>1</v>
      </c>
      <c r="K100" s="23"/>
      <c r="L100" s="24">
        <v>32690</v>
      </c>
      <c r="M100" s="25">
        <v>24640</v>
      </c>
      <c r="N100" s="25">
        <v>25980</v>
      </c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7">
        <f t="shared" si="8"/>
        <v>3</v>
      </c>
      <c r="AB100" s="23">
        <f t="shared" si="9"/>
        <v>27770</v>
      </c>
      <c r="AC100" s="23">
        <f t="shared" si="10"/>
        <v>27770</v>
      </c>
      <c r="AD100" s="18">
        <f t="shared" si="11"/>
        <v>15.53187132775532</v>
      </c>
    </row>
    <row r="101" spans="1:30" s="2" customFormat="1" ht="39.75" customHeight="1">
      <c r="A101" s="14">
        <v>84</v>
      </c>
      <c r="B101" s="15"/>
      <c r="C101" s="28" t="s">
        <v>148</v>
      </c>
      <c r="D101" s="17" t="s">
        <v>65</v>
      </c>
      <c r="E101" s="18">
        <v>1</v>
      </c>
      <c r="F101" s="19"/>
      <c r="G101" s="20"/>
      <c r="H101" s="21"/>
      <c r="I101" s="21"/>
      <c r="J101" s="22">
        <v>1</v>
      </c>
      <c r="K101" s="23"/>
      <c r="L101" s="24">
        <v>12330</v>
      </c>
      <c r="M101" s="25">
        <v>8630</v>
      </c>
      <c r="N101" s="25">
        <v>9500</v>
      </c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7">
        <f t="shared" si="8"/>
        <v>3</v>
      </c>
      <c r="AB101" s="23">
        <f t="shared" si="9"/>
        <v>10153.34</v>
      </c>
      <c r="AC101" s="23">
        <f t="shared" si="10"/>
        <v>10153.34</v>
      </c>
      <c r="AD101" s="18">
        <f t="shared" si="11"/>
        <v>19.053717032082666</v>
      </c>
    </row>
    <row r="102" spans="1:30" s="2" customFormat="1" ht="39.75" customHeight="1">
      <c r="A102" s="14">
        <v>85</v>
      </c>
      <c r="B102" s="15"/>
      <c r="C102" s="28" t="s">
        <v>149</v>
      </c>
      <c r="D102" s="17" t="s">
        <v>65</v>
      </c>
      <c r="E102" s="18">
        <v>1</v>
      </c>
      <c r="F102" s="19"/>
      <c r="G102" s="20"/>
      <c r="H102" s="21"/>
      <c r="I102" s="21"/>
      <c r="J102" s="22">
        <v>1</v>
      </c>
      <c r="K102" s="23"/>
      <c r="L102" s="24">
        <v>12230</v>
      </c>
      <c r="M102" s="25">
        <v>8230</v>
      </c>
      <c r="N102" s="25">
        <v>8990</v>
      </c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7">
        <f t="shared" si="8"/>
        <v>3</v>
      </c>
      <c r="AB102" s="23">
        <f t="shared" si="9"/>
        <v>9816.67</v>
      </c>
      <c r="AC102" s="23">
        <f t="shared" si="10"/>
        <v>9816.67</v>
      </c>
      <c r="AD102" s="18">
        <f t="shared" si="11"/>
        <v>21.639440099981623</v>
      </c>
    </row>
    <row r="103" spans="1:30" s="2" customFormat="1" ht="39.75" customHeight="1">
      <c r="A103" s="14">
        <v>86</v>
      </c>
      <c r="B103" s="15"/>
      <c r="C103" s="28" t="s">
        <v>150</v>
      </c>
      <c r="D103" s="17" t="s">
        <v>65</v>
      </c>
      <c r="E103" s="18">
        <v>1</v>
      </c>
      <c r="F103" s="19"/>
      <c r="G103" s="20"/>
      <c r="H103" s="21"/>
      <c r="I103" s="21"/>
      <c r="J103" s="22">
        <v>1</v>
      </c>
      <c r="K103" s="23"/>
      <c r="L103" s="24">
        <v>7640</v>
      </c>
      <c r="M103" s="25">
        <v>5240</v>
      </c>
      <c r="N103" s="25">
        <v>5880</v>
      </c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7">
        <f t="shared" si="8"/>
        <v>3</v>
      </c>
      <c r="AB103" s="23">
        <f t="shared" si="9"/>
        <v>6253.34</v>
      </c>
      <c r="AC103" s="23">
        <f t="shared" si="10"/>
        <v>6253.34</v>
      </c>
      <c r="AD103" s="18">
        <f t="shared" si="11"/>
        <v>19.874060173037858</v>
      </c>
    </row>
    <row r="104" spans="1:30" s="2" customFormat="1" ht="39.75" customHeight="1">
      <c r="A104" s="14">
        <v>87</v>
      </c>
      <c r="B104" s="15"/>
      <c r="C104" s="28" t="s">
        <v>151</v>
      </c>
      <c r="D104" s="17" t="s">
        <v>65</v>
      </c>
      <c r="E104" s="18">
        <v>1</v>
      </c>
      <c r="F104" s="19"/>
      <c r="G104" s="20"/>
      <c r="H104" s="21"/>
      <c r="I104" s="21"/>
      <c r="J104" s="22">
        <v>1</v>
      </c>
      <c r="K104" s="23"/>
      <c r="L104" s="24">
        <v>8750</v>
      </c>
      <c r="M104" s="25">
        <v>6950</v>
      </c>
      <c r="N104" s="25">
        <v>7900</v>
      </c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7">
        <f t="shared" si="8"/>
        <v>3</v>
      </c>
      <c r="AB104" s="23">
        <f t="shared" si="9"/>
        <v>7866.67</v>
      </c>
      <c r="AC104" s="23">
        <f t="shared" si="10"/>
        <v>7866.67</v>
      </c>
      <c r="AD104" s="18">
        <f t="shared" si="11"/>
        <v>11.446556725391268</v>
      </c>
    </row>
    <row r="105" spans="1:30" s="2" customFormat="1" ht="39.75" customHeight="1">
      <c r="A105" s="14">
        <v>88</v>
      </c>
      <c r="B105" s="15"/>
      <c r="C105" s="28" t="s">
        <v>152</v>
      </c>
      <c r="D105" s="17" t="s">
        <v>65</v>
      </c>
      <c r="E105" s="18">
        <v>1</v>
      </c>
      <c r="F105" s="19"/>
      <c r="G105" s="20"/>
      <c r="H105" s="21"/>
      <c r="I105" s="21"/>
      <c r="J105" s="22">
        <v>1</v>
      </c>
      <c r="K105" s="23"/>
      <c r="L105" s="24">
        <v>22280</v>
      </c>
      <c r="M105" s="25">
        <v>16280</v>
      </c>
      <c r="N105" s="25">
        <v>17300</v>
      </c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7">
        <f t="shared" si="8"/>
        <v>3</v>
      </c>
      <c r="AB105" s="23">
        <f t="shared" si="9"/>
        <v>18620</v>
      </c>
      <c r="AC105" s="23">
        <f t="shared" si="10"/>
        <v>18620</v>
      </c>
      <c r="AD105" s="18">
        <f t="shared" si="11"/>
        <v>17.241785892595164</v>
      </c>
    </row>
    <row r="106" spans="1:30" s="2" customFormat="1" ht="39.75" customHeight="1">
      <c r="A106" s="14">
        <v>89</v>
      </c>
      <c r="B106" s="15"/>
      <c r="C106" s="28" t="s">
        <v>153</v>
      </c>
      <c r="D106" s="17" t="s">
        <v>65</v>
      </c>
      <c r="E106" s="18">
        <v>1</v>
      </c>
      <c r="F106" s="19"/>
      <c r="G106" s="20"/>
      <c r="H106" s="21"/>
      <c r="I106" s="21"/>
      <c r="J106" s="22">
        <v>1</v>
      </c>
      <c r="K106" s="23"/>
      <c r="L106" s="24">
        <v>9690</v>
      </c>
      <c r="M106" s="25">
        <v>6690</v>
      </c>
      <c r="N106" s="25">
        <v>7850</v>
      </c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7">
        <f t="shared" si="8"/>
        <v>3</v>
      </c>
      <c r="AB106" s="23">
        <f t="shared" si="9"/>
        <v>8076.67</v>
      </c>
      <c r="AC106" s="23">
        <f t="shared" si="10"/>
        <v>8076.67</v>
      </c>
      <c r="AD106" s="18">
        <f t="shared" si="11"/>
        <v>18.730366811047325</v>
      </c>
    </row>
    <row r="107" spans="1:30" s="2" customFormat="1" ht="39.75" customHeight="1">
      <c r="A107" s="14">
        <v>90</v>
      </c>
      <c r="B107" s="15"/>
      <c r="C107" s="28" t="s">
        <v>154</v>
      </c>
      <c r="D107" s="17" t="s">
        <v>65</v>
      </c>
      <c r="E107" s="18">
        <v>1</v>
      </c>
      <c r="F107" s="19"/>
      <c r="G107" s="20"/>
      <c r="H107" s="21"/>
      <c r="I107" s="21"/>
      <c r="J107" s="22">
        <v>1</v>
      </c>
      <c r="K107" s="23"/>
      <c r="L107" s="24">
        <v>29240</v>
      </c>
      <c r="M107" s="25">
        <v>22176</v>
      </c>
      <c r="N107" s="25">
        <v>24250</v>
      </c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7">
        <f t="shared" si="8"/>
        <v>3</v>
      </c>
      <c r="AB107" s="23">
        <f t="shared" si="9"/>
        <v>25222</v>
      </c>
      <c r="AC107" s="23">
        <f t="shared" si="10"/>
        <v>25222</v>
      </c>
      <c r="AD107" s="18">
        <f t="shared" si="11"/>
        <v>14.395862343210069</v>
      </c>
    </row>
    <row r="108" spans="1:30" s="2" customFormat="1" ht="39.75" customHeight="1">
      <c r="A108" s="14">
        <v>91</v>
      </c>
      <c r="B108" s="15"/>
      <c r="C108" s="28" t="s">
        <v>155</v>
      </c>
      <c r="D108" s="17" t="s">
        <v>65</v>
      </c>
      <c r="E108" s="18">
        <v>1</v>
      </c>
      <c r="F108" s="19"/>
      <c r="G108" s="20"/>
      <c r="H108" s="21"/>
      <c r="I108" s="21"/>
      <c r="J108" s="22">
        <v>1</v>
      </c>
      <c r="K108" s="23"/>
      <c r="L108" s="24">
        <v>6100</v>
      </c>
      <c r="M108" s="25">
        <v>4840</v>
      </c>
      <c r="N108" s="25">
        <v>5960</v>
      </c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7">
        <f t="shared" si="8"/>
        <v>3</v>
      </c>
      <c r="AB108" s="23">
        <f t="shared" si="9"/>
        <v>5633.34</v>
      </c>
      <c r="AC108" s="23">
        <f t="shared" si="10"/>
        <v>5633.34</v>
      </c>
      <c r="AD108" s="18">
        <f t="shared" si="11"/>
        <v>12.259221007861703</v>
      </c>
    </row>
    <row r="109" spans="1:30" s="2" customFormat="1" ht="39.75" customHeight="1">
      <c r="A109" s="14">
        <v>92</v>
      </c>
      <c r="B109" s="15"/>
      <c r="C109" s="28" t="s">
        <v>156</v>
      </c>
      <c r="D109" s="17" t="s">
        <v>65</v>
      </c>
      <c r="E109" s="18">
        <v>1</v>
      </c>
      <c r="F109" s="19"/>
      <c r="G109" s="20"/>
      <c r="H109" s="21"/>
      <c r="I109" s="21"/>
      <c r="J109" s="22">
        <v>1</v>
      </c>
      <c r="K109" s="23"/>
      <c r="L109" s="24">
        <v>2490</v>
      </c>
      <c r="M109" s="25">
        <v>2490</v>
      </c>
      <c r="N109" s="25">
        <v>3190</v>
      </c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7">
        <f t="shared" si="8"/>
        <v>3</v>
      </c>
      <c r="AB109" s="23">
        <f t="shared" si="9"/>
        <v>2723.34</v>
      </c>
      <c r="AC109" s="23">
        <f t="shared" si="10"/>
        <v>2723.34</v>
      </c>
      <c r="AD109" s="18">
        <f t="shared" si="11"/>
        <v>14.840056270342256</v>
      </c>
    </row>
    <row r="110" spans="1:30" s="2" customFormat="1" ht="39.75" customHeight="1">
      <c r="A110" s="14">
        <v>93</v>
      </c>
      <c r="B110" s="15"/>
      <c r="C110" s="28" t="s">
        <v>157</v>
      </c>
      <c r="D110" s="17" t="s">
        <v>65</v>
      </c>
      <c r="E110" s="18">
        <v>1</v>
      </c>
      <c r="F110" s="19"/>
      <c r="G110" s="20"/>
      <c r="H110" s="21"/>
      <c r="I110" s="21"/>
      <c r="J110" s="22">
        <v>1</v>
      </c>
      <c r="K110" s="23"/>
      <c r="L110" s="24">
        <v>3400</v>
      </c>
      <c r="M110" s="25">
        <v>1330</v>
      </c>
      <c r="N110" s="25">
        <v>1700</v>
      </c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7">
        <f t="shared" si="8"/>
        <v>3</v>
      </c>
      <c r="AB110" s="23">
        <f t="shared" si="9"/>
        <v>2143.34</v>
      </c>
      <c r="AC110" s="23">
        <f t="shared" si="10"/>
        <v>2143.34</v>
      </c>
      <c r="AD110" s="18">
        <f t="shared" si="11"/>
        <v>51.504533458595283</v>
      </c>
    </row>
    <row r="111" spans="1:30" s="2" customFormat="1" ht="39.75" customHeight="1">
      <c r="A111" s="14">
        <v>94</v>
      </c>
      <c r="B111" s="15"/>
      <c r="C111" s="28" t="s">
        <v>158</v>
      </c>
      <c r="D111" s="17" t="s">
        <v>65</v>
      </c>
      <c r="E111" s="18">
        <v>1</v>
      </c>
      <c r="F111" s="19"/>
      <c r="G111" s="20"/>
      <c r="H111" s="21"/>
      <c r="I111" s="21"/>
      <c r="J111" s="22">
        <v>1</v>
      </c>
      <c r="K111" s="23"/>
      <c r="L111" s="24">
        <v>5830</v>
      </c>
      <c r="M111" s="25">
        <v>4490</v>
      </c>
      <c r="N111" s="25">
        <v>4800</v>
      </c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7">
        <f t="shared" si="8"/>
        <v>3</v>
      </c>
      <c r="AB111" s="23">
        <f t="shared" si="9"/>
        <v>5040</v>
      </c>
      <c r="AC111" s="23">
        <f t="shared" si="10"/>
        <v>5040</v>
      </c>
      <c r="AD111" s="18">
        <f t="shared" si="11"/>
        <v>13.918618974044112</v>
      </c>
    </row>
    <row r="112" spans="1:30" s="2" customFormat="1" ht="39.75" customHeight="1">
      <c r="A112" s="14">
        <v>95</v>
      </c>
      <c r="B112" s="15"/>
      <c r="C112" s="28" t="s">
        <v>159</v>
      </c>
      <c r="D112" s="17" t="s">
        <v>65</v>
      </c>
      <c r="E112" s="18">
        <v>1</v>
      </c>
      <c r="F112" s="19"/>
      <c r="G112" s="20"/>
      <c r="H112" s="21"/>
      <c r="I112" s="21"/>
      <c r="J112" s="22">
        <v>1</v>
      </c>
      <c r="K112" s="23"/>
      <c r="L112" s="24">
        <v>6250</v>
      </c>
      <c r="M112" s="25">
        <v>4750</v>
      </c>
      <c r="N112" s="25">
        <v>5050</v>
      </c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7">
        <f t="shared" si="8"/>
        <v>3</v>
      </c>
      <c r="AB112" s="23">
        <f t="shared" si="9"/>
        <v>5350</v>
      </c>
      <c r="AC112" s="23">
        <f t="shared" si="10"/>
        <v>5350</v>
      </c>
      <c r="AD112" s="18">
        <f t="shared" si="11"/>
        <v>14.835988660175275</v>
      </c>
    </row>
    <row r="113" spans="1:30" s="2" customFormat="1" ht="39.75" customHeight="1">
      <c r="A113" s="14">
        <v>96</v>
      </c>
      <c r="B113" s="15"/>
      <c r="C113" s="28" t="s">
        <v>160</v>
      </c>
      <c r="D113" s="17" t="s">
        <v>65</v>
      </c>
      <c r="E113" s="18">
        <v>1</v>
      </c>
      <c r="F113" s="19"/>
      <c r="G113" s="20"/>
      <c r="H113" s="21"/>
      <c r="I113" s="21"/>
      <c r="J113" s="22">
        <v>1</v>
      </c>
      <c r="K113" s="23"/>
      <c r="L113" s="24">
        <v>14700</v>
      </c>
      <c r="M113" s="25">
        <v>11130</v>
      </c>
      <c r="N113" s="25">
        <v>12200</v>
      </c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7">
        <f t="shared" si="8"/>
        <v>3</v>
      </c>
      <c r="AB113" s="23">
        <f t="shared" si="9"/>
        <v>12676.67</v>
      </c>
      <c r="AC113" s="23">
        <f t="shared" si="10"/>
        <v>12676.67</v>
      </c>
      <c r="AD113" s="18">
        <f t="shared" si="11"/>
        <v>14.452626077721364</v>
      </c>
    </row>
    <row r="114" spans="1:30" s="2" customFormat="1" ht="39.75" customHeight="1">
      <c r="A114" s="14">
        <v>97</v>
      </c>
      <c r="B114" s="15"/>
      <c r="C114" s="28" t="s">
        <v>161</v>
      </c>
      <c r="D114" s="17" t="s">
        <v>65</v>
      </c>
      <c r="E114" s="18">
        <v>1</v>
      </c>
      <c r="F114" s="19"/>
      <c r="G114" s="20"/>
      <c r="H114" s="21"/>
      <c r="I114" s="21"/>
      <c r="J114" s="22">
        <v>1</v>
      </c>
      <c r="K114" s="23"/>
      <c r="L114" s="24">
        <v>6250</v>
      </c>
      <c r="M114" s="25">
        <v>4840</v>
      </c>
      <c r="N114" s="25">
        <v>4990</v>
      </c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7">
        <f t="shared" ref="AA114" si="12">COUNTIF(K114:Z114,"&gt;0")</f>
        <v>3</v>
      </c>
      <c r="AB114" s="23">
        <f t="shared" si="9"/>
        <v>5360</v>
      </c>
      <c r="AC114" s="23">
        <f t="shared" ref="AC114" si="13">AB114*E114</f>
        <v>5360</v>
      </c>
      <c r="AD114" s="18">
        <f t="shared" si="11"/>
        <v>14.447817086977119</v>
      </c>
    </row>
    <row r="115" spans="1:30" s="2" customFormat="1" ht="24" customHeight="1">
      <c r="A115" s="32"/>
      <c r="B115" s="33"/>
      <c r="C115" s="56" t="s">
        <v>162</v>
      </c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5"/>
      <c r="AC115" s="35">
        <f>SUM(AC18:AC114)</f>
        <v>1979706.28</v>
      </c>
      <c r="AD115" s="30"/>
    </row>
    <row r="116" spans="1:30" s="2" customFormat="1" ht="13.5" customHeight="1"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7"/>
    </row>
    <row r="117" spans="1:30" s="38" customFormat="1" ht="13.5" customHeight="1">
      <c r="C117" s="38" t="s">
        <v>163</v>
      </c>
    </row>
    <row r="118" spans="1:30" s="2" customFormat="1" ht="15" customHeight="1">
      <c r="A118" s="38"/>
      <c r="B118" s="38"/>
      <c r="C118" s="39" t="s">
        <v>164</v>
      </c>
    </row>
    <row r="119" spans="1:30" s="2" customFormat="1" ht="15" customHeight="1">
      <c r="A119" s="38"/>
      <c r="B119" s="38"/>
      <c r="C119" s="39" t="s">
        <v>165</v>
      </c>
    </row>
    <row r="120" spans="1:30" s="2" customFormat="1" ht="15" customHeight="1">
      <c r="A120" s="38"/>
      <c r="B120" s="38"/>
      <c r="C120" s="39" t="s">
        <v>166</v>
      </c>
    </row>
    <row r="121" spans="1:30" s="2" customFormat="1" ht="13.5" customHeight="1">
      <c r="L121" s="40"/>
    </row>
    <row r="122" spans="1:30" s="41" customFormat="1" ht="13.5" customHeight="1">
      <c r="C122" s="42" t="s">
        <v>167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30" s="2" customFormat="1" ht="13.5" customHeight="1">
      <c r="A123" s="41"/>
      <c r="B123" s="41"/>
    </row>
    <row r="124" spans="1:30" s="2" customFormat="1" ht="32.25" customHeight="1">
      <c r="A124" s="41"/>
      <c r="B124" s="41"/>
      <c r="C124" s="43">
        <v>44539</v>
      </c>
      <c r="D124" s="44"/>
      <c r="E124" s="44"/>
      <c r="F124" s="57" t="s">
        <v>168</v>
      </c>
      <c r="G124" s="57"/>
      <c r="H124" s="57"/>
      <c r="I124" s="57"/>
      <c r="J124" s="57"/>
      <c r="K124" s="45"/>
      <c r="L124" s="51"/>
      <c r="M124" s="51"/>
      <c r="N124" s="51"/>
      <c r="O124" s="46"/>
      <c r="P124" s="45"/>
      <c r="V124" s="53" t="s">
        <v>169</v>
      </c>
      <c r="W124" s="53"/>
      <c r="X124" s="53"/>
      <c r="Y124" s="53"/>
      <c r="Z124" s="53"/>
      <c r="AA124" s="53"/>
      <c r="AB124" s="53"/>
      <c r="AC124" s="47"/>
    </row>
    <row r="125" spans="1:30" s="2" customFormat="1" ht="13.5" customHeight="1">
      <c r="A125" s="41"/>
      <c r="B125" s="41"/>
      <c r="C125" s="48" t="s">
        <v>170</v>
      </c>
      <c r="D125" s="44"/>
      <c r="E125" s="44"/>
      <c r="F125" s="54" t="s">
        <v>171</v>
      </c>
      <c r="G125" s="54"/>
      <c r="H125" s="54"/>
      <c r="I125" s="54"/>
      <c r="J125" s="54"/>
      <c r="L125" s="55" t="s">
        <v>172</v>
      </c>
      <c r="M125" s="55"/>
      <c r="N125" s="55"/>
      <c r="O125" s="45"/>
      <c r="P125" s="45"/>
      <c r="V125" s="54"/>
      <c r="W125" s="54"/>
      <c r="X125" s="54"/>
      <c r="Y125" s="54"/>
      <c r="Z125" s="54"/>
      <c r="AA125" s="54"/>
      <c r="AB125" s="54"/>
    </row>
    <row r="126" spans="1:30" s="2" customFormat="1" ht="13.5" customHeight="1">
      <c r="C126" s="49"/>
    </row>
    <row r="127" spans="1:30" s="2" customFormat="1" ht="13.5" customHeight="1">
      <c r="C127" s="42" t="s">
        <v>173</v>
      </c>
    </row>
    <row r="128" spans="1:30" s="2" customFormat="1" ht="13.5" customHeight="1"/>
    <row r="129" spans="3:30" s="2" customFormat="1" ht="42.75" customHeight="1">
      <c r="C129" s="43"/>
      <c r="D129" s="44"/>
      <c r="E129" s="44"/>
      <c r="F129" s="52" t="s">
        <v>174</v>
      </c>
      <c r="G129" s="52"/>
      <c r="H129" s="52"/>
      <c r="I129" s="52"/>
      <c r="J129" s="52"/>
      <c r="K129" s="50"/>
      <c r="L129" s="51"/>
      <c r="M129" s="51"/>
      <c r="N129" s="51"/>
      <c r="O129" s="45"/>
      <c r="P129" s="45"/>
      <c r="V129" s="53" t="s">
        <v>175</v>
      </c>
      <c r="W129" s="53"/>
      <c r="X129" s="53"/>
      <c r="Y129" s="53"/>
      <c r="Z129" s="53"/>
      <c r="AA129" s="53"/>
      <c r="AB129" s="53"/>
    </row>
    <row r="130" spans="3:30" s="2" customFormat="1">
      <c r="C130" s="48" t="s">
        <v>170</v>
      </c>
      <c r="D130" s="44"/>
      <c r="E130" s="44"/>
      <c r="F130" s="54" t="s">
        <v>171</v>
      </c>
      <c r="G130" s="54"/>
      <c r="H130" s="54"/>
      <c r="I130" s="54"/>
      <c r="J130" s="54"/>
      <c r="L130" s="55" t="s">
        <v>172</v>
      </c>
      <c r="M130" s="55"/>
      <c r="N130" s="55"/>
      <c r="O130" s="45"/>
      <c r="P130" s="45"/>
      <c r="V130" s="54"/>
      <c r="W130" s="54"/>
      <c r="X130" s="54"/>
      <c r="Y130" s="54"/>
      <c r="Z130" s="54"/>
      <c r="AA130" s="54"/>
      <c r="AB130" s="54"/>
    </row>
    <row r="131" spans="3:30" s="2" customFormat="1"/>
    <row r="132" spans="3:30" s="2" customFormat="1"/>
    <row r="133" spans="3:30" s="2" customFormat="1">
      <c r="C133" s="42" t="s">
        <v>176</v>
      </c>
    </row>
    <row r="134" spans="3:30" s="2" customFormat="1"/>
    <row r="135" spans="3:30" s="2" customFormat="1"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</row>
    <row r="136" spans="3:30" s="2" customFormat="1"/>
    <row r="137" spans="3:30" s="2" customFormat="1"/>
  </sheetData>
  <autoFilter ref="AA17:AD115"/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15:M115"/>
    <mergeCell ref="F124:J124"/>
    <mergeCell ref="L124:N124"/>
    <mergeCell ref="V124:AB124"/>
    <mergeCell ref="F125:J125"/>
    <mergeCell ref="L125:N125"/>
    <mergeCell ref="V125:AB125"/>
    <mergeCell ref="C135:AD135"/>
    <mergeCell ref="F129:J129"/>
    <mergeCell ref="L129:N129"/>
    <mergeCell ref="V129:AB129"/>
    <mergeCell ref="F130:J130"/>
    <mergeCell ref="L130:N130"/>
    <mergeCell ref="V130:AB130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90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8</cp:revision>
  <cp:lastPrinted>2021-12-20T15:58:14Z</cp:lastPrinted>
  <dcterms:created xsi:type="dcterms:W3CDTF">1996-10-08T23:32:33Z</dcterms:created>
  <dcterms:modified xsi:type="dcterms:W3CDTF">2021-12-28T10:26:05Z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